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01. ORDENES EXPRESS ALTAIR/BACK OFFICE E INTERESES/INTERESES ALTAIR/07. JULIO 2024/"/>
    </mc:Choice>
  </mc:AlternateContent>
  <xr:revisionPtr revIDLastSave="58" documentId="8_{24B5FFF6-88ED-4642-B822-D137BAF2D004}" xr6:coauthVersionLast="47" xr6:coauthVersionMax="47" xr10:uidLastSave="{1C04B0A9-F5E0-4856-8086-CAC57EA319BE}"/>
  <bookViews>
    <workbookView xWindow="-108" yWindow="-108" windowWidth="23256" windowHeight="12456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O11" i="2" s="1"/>
  <c r="N10" i="2"/>
  <c r="O10" i="2"/>
  <c r="Q10" i="2" s="1"/>
  <c r="N10" i="1"/>
  <c r="O10" i="1" s="1"/>
  <c r="P10" i="1" s="1"/>
  <c r="K8" i="1"/>
  <c r="K9" i="1"/>
  <c r="K58" i="1"/>
  <c r="L8" i="1"/>
  <c r="L9" i="1"/>
  <c r="L58" i="1"/>
  <c r="L9" i="2"/>
  <c r="K9" i="2"/>
  <c r="O12" i="2"/>
  <c r="P12" i="2" s="1"/>
  <c r="N57" i="1"/>
  <c r="O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 s="1"/>
  <c r="Q50" i="1" s="1"/>
  <c r="N49" i="1"/>
  <c r="O49" i="1" s="1"/>
  <c r="N48" i="1"/>
  <c r="O48" i="1" s="1"/>
  <c r="N47" i="1"/>
  <c r="O47" i="1" s="1"/>
  <c r="Q47" i="1" s="1"/>
  <c r="N46" i="1"/>
  <c r="O46" i="1" s="1"/>
  <c r="Q46" i="1" s="1"/>
  <c r="N45" i="1"/>
  <c r="O45" i="1" s="1"/>
  <c r="N44" i="1"/>
  <c r="O44" i="1" s="1"/>
  <c r="N43" i="1"/>
  <c r="O43" i="1" s="1"/>
  <c r="P43" i="1" s="1"/>
  <c r="N42" i="1"/>
  <c r="O42" i="1" s="1"/>
  <c r="N41" i="1"/>
  <c r="O41" i="1" s="1"/>
  <c r="N40" i="1"/>
  <c r="O40" i="1" s="1"/>
  <c r="Q40" i="1" s="1"/>
  <c r="N39" i="1"/>
  <c r="O39" i="1" s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P23" i="1" s="1"/>
  <c r="N22" i="1"/>
  <c r="O22" i="1" s="1"/>
  <c r="N21" i="1"/>
  <c r="O21" i="1" s="1"/>
  <c r="Q21" i="1" s="1"/>
  <c r="N20" i="1"/>
  <c r="O20" i="1" s="1"/>
  <c r="N19" i="1"/>
  <c r="O19" i="1" s="1"/>
  <c r="N18" i="1"/>
  <c r="O18" i="1" s="1"/>
  <c r="N17" i="1"/>
  <c r="O17" i="1" s="1"/>
  <c r="N16" i="1"/>
  <c r="O16" i="1" s="1"/>
  <c r="Q16" i="1" s="1"/>
  <c r="N15" i="1"/>
  <c r="O15" i="1" s="1"/>
  <c r="Q15" i="1" s="1"/>
  <c r="N14" i="1"/>
  <c r="O14" i="1" s="1"/>
  <c r="N13" i="1"/>
  <c r="O13" i="1" s="1"/>
  <c r="N12" i="1"/>
  <c r="O12" i="1" s="1"/>
  <c r="N11" i="1"/>
  <c r="O11" i="1"/>
  <c r="P11" i="1" s="1"/>
  <c r="P10" i="2" l="1"/>
  <c r="P20" i="1"/>
  <c r="Q20" i="1"/>
  <c r="R20" i="1" s="1"/>
  <c r="Q57" i="1"/>
  <c r="P57" i="1"/>
  <c r="P42" i="1"/>
  <c r="Q42" i="1"/>
  <c r="Q11" i="1"/>
  <c r="R11" i="1" s="1"/>
  <c r="Q12" i="2"/>
  <c r="Q13" i="2" s="1"/>
  <c r="Q12" i="1"/>
  <c r="P12" i="1"/>
  <c r="P31" i="1"/>
  <c r="Q31" i="1"/>
  <c r="P17" i="1"/>
  <c r="Q17" i="1"/>
  <c r="P48" i="1"/>
  <c r="Q48" i="1"/>
  <c r="P39" i="1"/>
  <c r="R39" i="1" s="1"/>
  <c r="Q52" i="1"/>
  <c r="R52" i="1" s="1"/>
  <c r="P15" i="1"/>
  <c r="R15" i="1" s="1"/>
  <c r="P40" i="1"/>
  <c r="R40" i="1" s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Q37" i="1"/>
  <c r="P37" i="1"/>
  <c r="Q34" i="1"/>
  <c r="P34" i="1"/>
  <c r="P19" i="1"/>
  <c r="Q19" i="1"/>
  <c r="Q55" i="1"/>
  <c r="P55" i="1"/>
  <c r="Q22" i="1"/>
  <c r="P22" i="1"/>
  <c r="Q41" i="1"/>
  <c r="P41" i="1"/>
  <c r="R41" i="1" s="1"/>
  <c r="P14" i="1"/>
  <c r="Q14" i="1"/>
  <c r="Q24" i="1"/>
  <c r="P24" i="1"/>
  <c r="Q38" i="1"/>
  <c r="P38" i="1"/>
  <c r="P25" i="1"/>
  <c r="Q25" i="1"/>
  <c r="P26" i="1"/>
  <c r="Q26" i="1"/>
  <c r="Q32" i="1"/>
  <c r="P32" i="1"/>
  <c r="P44" i="1"/>
  <c r="Q44" i="1"/>
  <c r="Q49" i="1"/>
  <c r="P49" i="1"/>
  <c r="P27" i="1"/>
  <c r="Q27" i="1"/>
  <c r="P33" i="1"/>
  <c r="Q33" i="1"/>
  <c r="Q45" i="1"/>
  <c r="P45" i="1"/>
  <c r="Q54" i="1"/>
  <c r="P54" i="1"/>
  <c r="P21" i="1"/>
  <c r="R21" i="1" s="1"/>
  <c r="Q51" i="1"/>
  <c r="R51" i="1" s="1"/>
  <c r="P50" i="1"/>
  <c r="R50" i="1" s="1"/>
  <c r="Q23" i="1"/>
  <c r="R23" i="1" s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P11" i="2"/>
  <c r="Q11" i="2"/>
  <c r="R37" i="1" l="1"/>
  <c r="R42" i="1"/>
  <c r="R12" i="2"/>
  <c r="R30" i="1"/>
  <c r="R45" i="1"/>
  <c r="R38" i="1"/>
  <c r="R22" i="1"/>
  <c r="R14" i="1"/>
  <c r="R26" i="1"/>
  <c r="R31" i="1"/>
  <c r="R57" i="1"/>
  <c r="R27" i="1"/>
  <c r="R48" i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<sst xmlns="http://schemas.openxmlformats.org/spreadsheetml/2006/main" count="296" uniqueCount="107">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</sst>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" fontId="0" fillId="0" borderId="0" xfId="0" applyNumberForma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" fontId="8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60"/>
  <sheetViews>
    <sheetView showGridLines="0" tabSelected="1" topLeftCell="A53" workbookViewId="0">
      <selection activeCell="O66" sqref="O66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5.109375" customWidth="1"/>
    <col min="11" max="11" width="12" customWidth="1"/>
    <col min="12" max="12" width="12.33203125" customWidth="1"/>
    <col min="13" max="13" width="7.5546875" customWidth="1"/>
    <col min="14" max="256" width="11.44140625" customWidth="1"/>
  </cols>
  <sheetData>
    <row r="1" spans="1:18" ht="11.85" customHeight="1" x14ac:dyDescent="0.25">
      <c r="A1" s="23" t="s">
        <v>0</v>
      </c>
      <c r="B1" s="23"/>
      <c r="C1" s="23"/>
      <c r="D1" s="23"/>
      <c r="E1" s="23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12" t="s">
        <v>4</v>
      </c>
      <c r="O4" s="13"/>
      <c r="P4" s="15">
        <v>45504</v>
      </c>
    </row>
    <row r="5" spans="1:18" ht="10.35" customHeight="1" x14ac:dyDescent="0.25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N5" s="12" t="s">
        <v>6</v>
      </c>
      <c r="O5" s="13"/>
      <c r="P5" s="15">
        <v>45473</v>
      </c>
    </row>
    <row r="6" spans="1:18" ht="12.6" customHeight="1" x14ac:dyDescent="0.25"/>
    <row r="7" spans="1:18" ht="15" customHeight="1" x14ac:dyDescent="0.25">
      <c r="A7" s="26" t="s">
        <v>7</v>
      </c>
      <c r="B7" s="26"/>
      <c r="C7" s="26"/>
      <c r="D7" s="1" t="s">
        <v>8</v>
      </c>
      <c r="E7" s="26" t="s">
        <v>9</v>
      </c>
      <c r="F7" s="26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9" t="s">
        <v>22</v>
      </c>
      <c r="C8" s="29"/>
      <c r="D8" s="29"/>
      <c r="E8" s="29"/>
      <c r="F8" s="29"/>
      <c r="G8" s="29"/>
      <c r="H8" s="29"/>
      <c r="I8" s="29"/>
      <c r="J8" s="29"/>
      <c r="K8" s="5">
        <f>K9</f>
        <v>5632077.2200000007</v>
      </c>
      <c r="L8" s="5">
        <f>L9</f>
        <v>1416874.77</v>
      </c>
      <c r="M8" s="21"/>
    </row>
    <row r="9" spans="1:18" ht="15" customHeight="1" x14ac:dyDescent="0.25">
      <c r="B9" s="6" t="s">
        <v>23</v>
      </c>
      <c r="C9" s="30" t="s">
        <v>24</v>
      </c>
      <c r="D9" s="30"/>
      <c r="E9" s="30"/>
      <c r="F9" s="30"/>
      <c r="G9" s="30"/>
      <c r="H9" s="30"/>
      <c r="I9" s="30"/>
      <c r="J9" s="30"/>
      <c r="K9" s="11">
        <f>SUM(K10:K57)</f>
        <v>5632077.2200000007</v>
      </c>
      <c r="L9" s="11">
        <f>SUM(L10:L57)</f>
        <v>1416874.77</v>
      </c>
      <c r="M9" s="21"/>
    </row>
    <row r="10" spans="1:18" ht="15" customHeight="1" x14ac:dyDescent="0.25">
      <c r="B10" s="23" t="s">
        <v>25</v>
      </c>
      <c r="C10" s="23"/>
      <c r="D10" s="8" t="s">
        <v>26</v>
      </c>
      <c r="E10" s="24"/>
      <c r="F10" s="24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3" t="s">
        <v>29</v>
      </c>
      <c r="C11" s="23"/>
      <c r="D11" s="8" t="s">
        <v>26</v>
      </c>
      <c r="E11" s="24" t="s">
        <v>30</v>
      </c>
      <c r="F11" s="24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3" t="s">
        <v>29</v>
      </c>
      <c r="C12" s="23"/>
      <c r="D12" s="8" t="s">
        <v>26</v>
      </c>
      <c r="E12" s="24" t="s">
        <v>30</v>
      </c>
      <c r="F12" s="24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3" t="s">
        <v>33</v>
      </c>
      <c r="C13" s="23"/>
      <c r="D13" s="8" t="s">
        <v>26</v>
      </c>
      <c r="E13" s="24" t="s">
        <v>30</v>
      </c>
      <c r="F13" s="24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3" t="s">
        <v>29</v>
      </c>
      <c r="C14" s="23"/>
      <c r="D14" s="8" t="s">
        <v>35</v>
      </c>
      <c r="E14" s="24" t="s">
        <v>30</v>
      </c>
      <c r="F14" s="24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3" t="s">
        <v>37</v>
      </c>
      <c r="C15" s="23"/>
      <c r="D15" s="8" t="s">
        <v>38</v>
      </c>
      <c r="E15" s="24"/>
      <c r="F15" s="24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3" t="s">
        <v>29</v>
      </c>
      <c r="C16" s="23"/>
      <c r="D16" s="8" t="s">
        <v>38</v>
      </c>
      <c r="E16" s="24" t="s">
        <v>30</v>
      </c>
      <c r="F16" s="24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3" t="s">
        <v>40</v>
      </c>
      <c r="C17" s="23"/>
      <c r="D17" s="8" t="s">
        <v>38</v>
      </c>
      <c r="E17" s="24" t="s">
        <v>30</v>
      </c>
      <c r="F17" s="24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3" t="s">
        <v>42</v>
      </c>
      <c r="C18" s="23"/>
      <c r="D18" s="8" t="s">
        <v>38</v>
      </c>
      <c r="E18" s="24" t="s">
        <v>30</v>
      </c>
      <c r="F18" s="24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3" t="s">
        <v>44</v>
      </c>
      <c r="C19" s="23"/>
      <c r="D19" s="8" t="s">
        <v>38</v>
      </c>
      <c r="E19" s="24" t="s">
        <v>30</v>
      </c>
      <c r="F19" s="24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3" t="s">
        <v>29</v>
      </c>
      <c r="C20" s="23"/>
      <c r="D20" s="8" t="s">
        <v>38</v>
      </c>
      <c r="E20" s="24" t="s">
        <v>30</v>
      </c>
      <c r="F20" s="24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3" t="s">
        <v>29</v>
      </c>
      <c r="C21" s="23"/>
      <c r="D21" s="8" t="s">
        <v>38</v>
      </c>
      <c r="E21" s="24" t="s">
        <v>30</v>
      </c>
      <c r="F21" s="24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3" t="s">
        <v>29</v>
      </c>
      <c r="C22" s="23"/>
      <c r="D22" s="8" t="s">
        <v>38</v>
      </c>
      <c r="E22" s="24" t="s">
        <v>30</v>
      </c>
      <c r="F22" s="24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3" t="s">
        <v>29</v>
      </c>
      <c r="C23" s="23"/>
      <c r="D23" s="8" t="s">
        <v>38</v>
      </c>
      <c r="E23" s="24" t="s">
        <v>30</v>
      </c>
      <c r="F23" s="24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3" t="s">
        <v>29</v>
      </c>
      <c r="C24" s="23"/>
      <c r="D24" s="8" t="s">
        <v>38</v>
      </c>
      <c r="E24" s="24" t="s">
        <v>30</v>
      </c>
      <c r="F24" s="24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3" t="s">
        <v>29</v>
      </c>
      <c r="C25" s="23"/>
      <c r="D25" s="8" t="s">
        <v>38</v>
      </c>
      <c r="E25" s="24" t="s">
        <v>30</v>
      </c>
      <c r="F25" s="24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3" t="s">
        <v>29</v>
      </c>
      <c r="C26" s="23"/>
      <c r="D26" s="8" t="s">
        <v>38</v>
      </c>
      <c r="E26" s="24" t="s">
        <v>30</v>
      </c>
      <c r="F26" s="24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3" t="s">
        <v>29</v>
      </c>
      <c r="C27" s="23"/>
      <c r="D27" s="8" t="s">
        <v>38</v>
      </c>
      <c r="E27" s="24" t="s">
        <v>30</v>
      </c>
      <c r="F27" s="24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3" t="s">
        <v>29</v>
      </c>
      <c r="C28" s="23"/>
      <c r="D28" s="8" t="s">
        <v>38</v>
      </c>
      <c r="E28" s="24" t="s">
        <v>30</v>
      </c>
      <c r="F28" s="24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3" t="s">
        <v>29</v>
      </c>
      <c r="C29" s="23"/>
      <c r="D29" s="8" t="s">
        <v>38</v>
      </c>
      <c r="E29" s="24" t="s">
        <v>30</v>
      </c>
      <c r="F29" s="24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3" t="s">
        <v>29</v>
      </c>
      <c r="C30" s="23"/>
      <c r="D30" s="8" t="s">
        <v>38</v>
      </c>
      <c r="E30" s="24" t="s">
        <v>30</v>
      </c>
      <c r="F30" s="24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3" t="s">
        <v>29</v>
      </c>
      <c r="C31" s="23"/>
      <c r="D31" s="8" t="s">
        <v>38</v>
      </c>
      <c r="E31" s="24" t="s">
        <v>30</v>
      </c>
      <c r="F31" s="24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 t="shared" si="2"/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3" t="s">
        <v>29</v>
      </c>
      <c r="C32" s="23"/>
      <c r="D32" s="8" t="s">
        <v>38</v>
      </c>
      <c r="E32" s="24" t="s">
        <v>30</v>
      </c>
      <c r="F32" s="24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3" t="s">
        <v>29</v>
      </c>
      <c r="C33" s="23"/>
      <c r="D33" s="8" t="s">
        <v>38</v>
      </c>
      <c r="E33" s="24" t="s">
        <v>30</v>
      </c>
      <c r="F33" s="24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3" t="s">
        <v>29</v>
      </c>
      <c r="C34" s="23"/>
      <c r="D34" s="8" t="s">
        <v>38</v>
      </c>
      <c r="E34" s="24" t="s">
        <v>30</v>
      </c>
      <c r="F34" s="24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3" t="s">
        <v>29</v>
      </c>
      <c r="C35" s="23"/>
      <c r="D35" s="8" t="s">
        <v>38</v>
      </c>
      <c r="E35" s="24" t="s">
        <v>30</v>
      </c>
      <c r="F35" s="24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3" t="s">
        <v>62</v>
      </c>
      <c r="C36" s="23"/>
      <c r="D36" s="8" t="s">
        <v>38</v>
      </c>
      <c r="E36" s="24" t="s">
        <v>30</v>
      </c>
      <c r="F36" s="24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3" t="s">
        <v>64</v>
      </c>
      <c r="C37" s="23"/>
      <c r="D37" s="8" t="s">
        <v>38</v>
      </c>
      <c r="E37" s="24" t="s">
        <v>30</v>
      </c>
      <c r="F37" s="24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3" t="s">
        <v>29</v>
      </c>
      <c r="C38" s="23"/>
      <c r="D38" s="8" t="s">
        <v>38</v>
      </c>
      <c r="E38" s="24" t="s">
        <v>30</v>
      </c>
      <c r="F38" s="24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3" t="s">
        <v>29</v>
      </c>
      <c r="C39" s="23"/>
      <c r="D39" s="8" t="s">
        <v>38</v>
      </c>
      <c r="E39" s="24" t="s">
        <v>30</v>
      </c>
      <c r="F39" s="24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3" t="s">
        <v>29</v>
      </c>
      <c r="C40" s="23"/>
      <c r="D40" s="8" t="s">
        <v>38</v>
      </c>
      <c r="E40" s="24" t="s">
        <v>30</v>
      </c>
      <c r="F40" s="24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3" t="s">
        <v>37</v>
      </c>
      <c r="C41" s="23"/>
      <c r="D41" s="8" t="s">
        <v>38</v>
      </c>
      <c r="E41" s="24" t="s">
        <v>30</v>
      </c>
      <c r="F41" s="24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3" t="s">
        <v>29</v>
      </c>
      <c r="C42" s="23"/>
      <c r="D42" s="8" t="s">
        <v>38</v>
      </c>
      <c r="E42" s="24" t="s">
        <v>30</v>
      </c>
      <c r="F42" s="24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3" t="s">
        <v>29</v>
      </c>
      <c r="C43" s="23"/>
      <c r="D43" s="8" t="s">
        <v>38</v>
      </c>
      <c r="E43" s="24" t="s">
        <v>30</v>
      </c>
      <c r="F43" s="24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3" t="s">
        <v>29</v>
      </c>
      <c r="C44" s="23"/>
      <c r="D44" s="8" t="s">
        <v>38</v>
      </c>
      <c r="E44" s="24" t="s">
        <v>30</v>
      </c>
      <c r="F44" s="24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3" t="s">
        <v>73</v>
      </c>
      <c r="C45" s="23"/>
      <c r="D45" s="8" t="s">
        <v>38</v>
      </c>
      <c r="E45" s="24" t="s">
        <v>74</v>
      </c>
      <c r="F45" s="24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3" t="s">
        <v>76</v>
      </c>
      <c r="C46" s="23"/>
      <c r="D46" s="8" t="s">
        <v>38</v>
      </c>
      <c r="E46" s="24" t="s">
        <v>74</v>
      </c>
      <c r="F46" s="24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3" t="s">
        <v>78</v>
      </c>
      <c r="C47" s="23"/>
      <c r="D47" s="8" t="s">
        <v>38</v>
      </c>
      <c r="E47" s="24" t="s">
        <v>74</v>
      </c>
      <c r="F47" s="24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3" t="s">
        <v>79</v>
      </c>
      <c r="C48" s="23"/>
      <c r="D48" s="8" t="s">
        <v>38</v>
      </c>
      <c r="E48" s="24" t="s">
        <v>74</v>
      </c>
      <c r="F48" s="24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3" t="s">
        <v>81</v>
      </c>
      <c r="C49" s="23"/>
      <c r="D49" s="8" t="s">
        <v>38</v>
      </c>
      <c r="E49" s="24" t="s">
        <v>82</v>
      </c>
      <c r="F49" s="24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3" t="s">
        <v>84</v>
      </c>
      <c r="C50" s="23"/>
      <c r="D50" s="8" t="s">
        <v>85</v>
      </c>
      <c r="E50" s="24"/>
      <c r="F50" s="24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3" t="s">
        <v>87</v>
      </c>
      <c r="C51" s="23"/>
      <c r="D51" s="8" t="s">
        <v>85</v>
      </c>
      <c r="E51" s="24"/>
      <c r="F51" s="24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3" t="s">
        <v>89</v>
      </c>
      <c r="C52" s="23"/>
      <c r="D52" s="8" t="s">
        <v>85</v>
      </c>
      <c r="E52" s="24"/>
      <c r="F52" s="24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3" t="s">
        <v>91</v>
      </c>
      <c r="C53" s="23"/>
      <c r="D53" s="8" t="s">
        <v>85</v>
      </c>
      <c r="E53" s="24" t="s">
        <v>30</v>
      </c>
      <c r="F53" s="24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3" t="s">
        <v>93</v>
      </c>
      <c r="C54" s="23"/>
      <c r="D54" s="8" t="s">
        <v>85</v>
      </c>
      <c r="E54" s="24" t="s">
        <v>30</v>
      </c>
      <c r="F54" s="24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3" t="s">
        <v>29</v>
      </c>
      <c r="C55" s="23"/>
      <c r="D55" s="8" t="s">
        <v>85</v>
      </c>
      <c r="E55" s="24" t="s">
        <v>30</v>
      </c>
      <c r="F55" s="24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3" t="s">
        <v>37</v>
      </c>
      <c r="C56" s="23"/>
      <c r="D56" s="8" t="s">
        <v>85</v>
      </c>
      <c r="E56" s="24" t="s">
        <v>30</v>
      </c>
      <c r="F56" s="24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3" t="s">
        <v>25</v>
      </c>
      <c r="C57" s="23"/>
      <c r="D57" s="8" t="s">
        <v>26</v>
      </c>
      <c r="E57" s="24"/>
      <c r="F57" s="24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25" t="s">
        <v>98</v>
      </c>
      <c r="B58" s="25"/>
      <c r="C58" s="25"/>
      <c r="D58" s="25"/>
      <c r="E58" s="25"/>
      <c r="F58" s="25"/>
      <c r="G58" s="25"/>
      <c r="H58" s="25"/>
      <c r="I58" s="25"/>
      <c r="J58" s="25"/>
      <c r="K58" s="11">
        <f>SUM(K10:K57)</f>
        <v>5632077.2200000007</v>
      </c>
      <c r="L58" s="11">
        <f>SUM(L10:L57)</f>
        <v>1416874.77</v>
      </c>
      <c r="P58" s="20">
        <f>SUM(P10:P57)</f>
        <v>28330.529234158897</v>
      </c>
      <c r="Q58" s="31">
        <f>SUM(Q10:Q57)</f>
        <v>7127.177154120619</v>
      </c>
    </row>
    <row r="59" spans="1:18" x14ac:dyDescent="0.25">
      <c r="L59" s="10"/>
    </row>
    <row r="60" spans="1:18" x14ac:dyDescent="0.25">
      <c r="L60" s="22"/>
    </row>
  </sheetData>
  <autoFilter ref="A7:L7" xr:uid="{9478B82B-F2E0-439C-9F69-9BBAA50C28A5}">
    <filterColumn colId="0" showButton="0"/>
    <filterColumn colId="1" showButton="0"/>
    <filterColumn colId="4" showButton="0"/>
  </autoFilter>
  <mergeCells count="104">
    <mergeCell ref="A1:E1"/>
    <mergeCell ref="A7:C7"/>
    <mergeCell ref="A5:L5"/>
    <mergeCell ref="A4:L4"/>
    <mergeCell ref="E7:F7"/>
    <mergeCell ref="B8:J8"/>
    <mergeCell ref="C9:J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zoomScale="105" workbookViewId="0">
      <selection activeCell="P14" sqref="P14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12" width="11.44140625" customWidth="1"/>
    <col min="13" max="13" width="13.5546875" customWidth="1"/>
    <col min="14" max="256" width="11.44140625" customWidth="1"/>
  </cols>
  <sheetData>
    <row r="1" spans="1:18" x14ac:dyDescent="0.25">
      <c r="A1" s="23" t="s">
        <v>24</v>
      </c>
      <c r="B1" s="23"/>
      <c r="C1" s="23"/>
      <c r="D1" s="23"/>
      <c r="E1" s="23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12" t="s">
        <v>4</v>
      </c>
      <c r="O4" s="13"/>
      <c r="P4" s="15">
        <v>45504</v>
      </c>
    </row>
    <row r="5" spans="1:18" x14ac:dyDescent="0.25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N5" s="12" t="s">
        <v>6</v>
      </c>
      <c r="O5" s="13"/>
      <c r="P5" s="15">
        <v>45473</v>
      </c>
    </row>
    <row r="7" spans="1:18" x14ac:dyDescent="0.25">
      <c r="A7" s="26" t="s">
        <v>7</v>
      </c>
      <c r="B7" s="26"/>
      <c r="C7" s="26"/>
      <c r="D7" s="1" t="s">
        <v>8</v>
      </c>
      <c r="E7" s="26" t="s">
        <v>9</v>
      </c>
      <c r="F7" s="26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9" t="s">
        <v>100</v>
      </c>
      <c r="C8" s="29"/>
      <c r="D8" s="29"/>
      <c r="E8" s="29"/>
      <c r="F8" s="29"/>
      <c r="G8" s="29"/>
      <c r="H8" s="29"/>
      <c r="I8" s="29"/>
      <c r="J8" s="29"/>
      <c r="K8" s="5">
        <v>355000</v>
      </c>
      <c r="L8" s="5">
        <v>93435.6</v>
      </c>
    </row>
    <row r="9" spans="1:18" x14ac:dyDescent="0.25">
      <c r="B9" s="6" t="s">
        <v>101</v>
      </c>
      <c r="C9" s="30" t="s">
        <v>0</v>
      </c>
      <c r="D9" s="30"/>
      <c r="E9" s="30"/>
      <c r="F9" s="30"/>
      <c r="G9" s="30"/>
      <c r="H9" s="30"/>
      <c r="I9" s="30"/>
      <c r="J9" s="30"/>
      <c r="K9" s="7">
        <f>SUM(K10:K12)</f>
        <v>355000</v>
      </c>
      <c r="L9" s="7">
        <f>SUM(L10:L12)</f>
        <v>93435.6</v>
      </c>
    </row>
    <row r="10" spans="1:18" x14ac:dyDescent="0.25">
      <c r="B10" s="23" t="s">
        <v>102</v>
      </c>
      <c r="C10" s="23"/>
      <c r="D10" s="8" t="s">
        <v>85</v>
      </c>
      <c r="E10" s="24"/>
      <c r="F10" s="24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$P$4-$P$5</f>
        <v>31</v>
      </c>
      <c r="O10">
        <f>(1+$P$2)^(N10/360)-1</f>
        <v>5.030209659333984E-3</v>
      </c>
      <c r="P10" s="18">
        <f>K10*$O10</f>
        <v>754.53144890009764</v>
      </c>
      <c r="Q10" s="18">
        <f>L10*$O10</f>
        <v>198.50867284919482</v>
      </c>
      <c r="R10" s="19">
        <f>+P10/Q10</f>
        <v>3.8009999163780019</v>
      </c>
    </row>
    <row r="11" spans="1:18" x14ac:dyDescent="0.25">
      <c r="B11" s="23" t="s">
        <v>102</v>
      </c>
      <c r="C11" s="23"/>
      <c r="D11" s="8" t="s">
        <v>85</v>
      </c>
      <c r="E11" s="24"/>
      <c r="F11" s="24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$P$4-$P$5</f>
        <v>31</v>
      </c>
      <c r="O11">
        <f>(1+$P$2)^(N11/360)-1</f>
        <v>5.030209659333984E-3</v>
      </c>
      <c r="P11" s="18">
        <f t="shared" ref="P11:Q12" si="0">K11*$O11</f>
        <v>503.02096593339843</v>
      </c>
      <c r="Q11" s="18">
        <f t="shared" si="0"/>
        <v>132.09582075894008</v>
      </c>
      <c r="R11" s="19">
        <f>+P11/Q11</f>
        <v>3.8080006092800978</v>
      </c>
    </row>
    <row r="12" spans="1:18" x14ac:dyDescent="0.25">
      <c r="B12" s="23" t="s">
        <v>102</v>
      </c>
      <c r="C12" s="23"/>
      <c r="D12" s="8" t="s">
        <v>85</v>
      </c>
      <c r="E12" s="24"/>
      <c r="F12" s="24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$P$4-$P$5</f>
        <v>31</v>
      </c>
      <c r="O12">
        <f>(1+$P$2)^(N12/360)-1</f>
        <v>5.030209659333984E-3</v>
      </c>
      <c r="P12" s="18">
        <f t="shared" si="0"/>
        <v>528.17201423006827</v>
      </c>
      <c r="Q12" s="18">
        <f t="shared" si="0"/>
        <v>139.39616403753149</v>
      </c>
      <c r="R12" s="19">
        <f>+P12/Q12</f>
        <v>3.78899963192575</v>
      </c>
    </row>
    <row r="13" spans="1:18" x14ac:dyDescent="0.25">
      <c r="P13" s="31">
        <f>SUM(P10:P12)</f>
        <v>1785.7244290635645</v>
      </c>
      <c r="Q13" s="20">
        <f>SUM(Q10:Q12)</f>
        <v>470.00065764566642</v>
      </c>
    </row>
  </sheetData>
  <mergeCells count="13">
    <mergeCell ref="B12:C12"/>
    <mergeCell ref="E12:F12"/>
    <mergeCell ref="C9:J9"/>
    <mergeCell ref="B10:C10"/>
    <mergeCell ref="E10:F10"/>
    <mergeCell ref="B11:C11"/>
    <mergeCell ref="E11:F11"/>
    <mergeCell ref="B8:J8"/>
    <mergeCell ref="A1:E1"/>
    <mergeCell ref="A4:L4"/>
    <mergeCell ref="A5:L5"/>
    <mergeCell ref="A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2024-08-13T17:06:38Z</dcterms:modified>
  <cp:category/>
  <cp:contentStatus/>
</cp:coreProperties>
</file>