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15" documentId="8_{0613BA5A-8BBA-4784-901F-AE86E4889512}" xr6:coauthVersionLast="47" xr6:coauthVersionMax="47" xr10:uidLastSave="{1E9D8263-8FB7-4CF5-B74E-6DF349EB771F}"/>
  <bookViews>
    <workbookView xWindow="-108" yWindow="-108" windowWidth="23256" windowHeight="12576" xr2:uid="{00000000-000D-0000-FFFF-FFFF00000000}"/>
  </bookViews>
  <sheets>
    <sheet name="V1" sheetId="1" r:id="rId1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5" i="1" s="1"/>
  <c r="I12" i="1"/>
  <c r="H15" i="1" s="1"/>
  <c r="G12" i="1"/>
  <c r="F15" i="1" s="1"/>
  <c r="L20" i="1"/>
  <c r="J20" i="1"/>
  <c r="H20" i="1"/>
  <c r="F20" i="1"/>
  <c r="E20" i="1"/>
  <c r="K22" i="1" l="1"/>
  <c r="H34" i="1"/>
  <c r="M25" i="1"/>
  <c r="M26" i="1"/>
  <c r="J34" i="1"/>
  <c r="K26" i="1"/>
  <c r="I34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<sst xmlns="http://schemas.openxmlformats.org/spreadsheetml/2006/main" count="71" uniqueCount="57">
  <si>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</si>
  <si>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</si>
  <si>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</si>
  <si>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</si>
  <si>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</si>
  <si>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</si>
  <si>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</si>
  <si>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</si>
  <si>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</si>
  <si>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</si>
  <si>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</si>
  <si>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</si>
  <si>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</si>
  <si>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</si>
  <si>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</si>
  <si>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</si>
  <si>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</si>
  <si>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</si>
  <si>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</si>
  <si>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</si>
  <si>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</si>
  <si>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</si>
  <si>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</si>
  <si>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</si>
  <si>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</si>
  <si>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</si>
  <si>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</si>
  <si>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</si>
  <si>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</si>
  <si>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</si>
  <si>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</si>
  <si>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</si>
  <si>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</si>
  <si>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</si>
  <si>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</si>
  <si>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</si>
  <si>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</si>
  <si>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</si>
  <si>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</si>
  <si>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</si>
  <si>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</t>
  </si>
  <si>
    <t>RESPONSABLE DEL REGISTRO</t>
  </si>
  <si>
    <t>NOMBRES Y APELLIDOS:</t>
  </si>
  <si>
    <t>CARGO:</t>
  </si>
  <si>
    <t>FECHA:</t>
  </si>
  <si>
    <t>FIRMA:</t>
  </si>
  <si>
    <t>P.Unitario PEN</t>
  </si>
  <si>
    <t>P. Total PEN</t>
  </si>
  <si>
    <t>CREDITO 30 DIAS</t>
  </si>
  <si>
    <t>INMEDIATA</t>
  </si>
  <si>
    <t>Fecha: 18/12/2023</t>
  </si>
  <si>
    <t>ADELANTADO</t>
  </si>
  <si>
    <t>CLORURO FERRICO</t>
  </si>
  <si>
    <t>HYDROTECH</t>
  </si>
  <si>
    <t>GOICOCHEA</t>
  </si>
  <si>
    <t>QUINOR</t>
  </si>
  <si>
    <t>CREDITO 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</si>
</sst>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1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/>
    <xf numFmtId="0" fontId="2" fillId="0" borderId="30" xfId="0" applyFont="1" applyBorder="1"/>
    <xf numFmtId="0" fontId="2" fillId="0" borderId="0" xfId="0" applyFont="1"/>
    <xf numFmtId="0" fontId="2" fillId="0" borderId="31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24" xfId="0" applyFont="1" applyBorder="1"/>
    <xf numFmtId="0" fontId="3" fillId="0" borderId="4" xfId="0" applyFont="1" applyBorder="1"/>
    <xf numFmtId="0" fontId="3" fillId="0" borderId="18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23" xfId="0" applyFont="1" applyBorder="1"/>
    <xf numFmtId="0" fontId="3" fillId="0" borderId="2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2" fontId="16" fillId="0" borderId="12" xfId="0" applyNumberFormat="1" applyFont="1" applyBorder="1" applyAlignment="1">
      <alignment horizontal="left" vertical="top" wrapText="1"/>
    </xf>
    <xf numFmtId="0" fontId="3" fillId="0" borderId="26" xfId="0" applyFont="1" applyBorder="1"/>
    <xf numFmtId="0" fontId="3" fillId="0" borderId="16" xfId="0" applyFont="1" applyBorder="1"/>
    <xf numFmtId="0" fontId="9" fillId="8" borderId="22" xfId="0" applyFont="1" applyFill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17" xfId="0" applyFont="1" applyBorder="1"/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1054340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73" zoomScaleNormal="73" workbookViewId="0">
      <selection activeCell="I16" sqref="I16"/>
    </sheetView>
  </sheetViews>
  <sheetFormatPr baseColWidth="10" defaultColWidth="14.44140625" defaultRowHeight="15" customHeight="1"/>
  <cols>
    <col min="1" max="1" width="2.109375" customWidth="1"/>
    <col min="2" max="2" width="21.6640625" customWidth="1"/>
    <col min="3" max="3" width="16.44140625" customWidth="1"/>
    <col min="4" max="4" width="25.21875" bestFit="1" customWidth="1"/>
    <col min="5" max="5" width="17" customWidth="1"/>
    <col min="6" max="6" width="17.88671875" bestFit="1" customWidth="1"/>
    <col min="7" max="7" width="16.109375" customWidth="1"/>
    <col min="8" max="8" width="16.5546875" customWidth="1"/>
    <col min="9" max="9" width="16.33203125" bestFit="1" customWidth="1"/>
    <col min="10" max="10" width="17.88671875" bestFit="1" customWidth="1"/>
    <col min="11" max="11" width="15.109375" bestFit="1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62"/>
      <c r="C2" s="63"/>
      <c r="D2" s="74" t="s">
        <v>0</v>
      </c>
      <c r="E2" s="70"/>
      <c r="F2" s="70"/>
      <c r="G2" s="70"/>
      <c r="H2" s="70"/>
      <c r="I2" s="70"/>
      <c r="J2" s="63"/>
      <c r="K2" s="76" t="s">
        <v>1</v>
      </c>
      <c r="L2" s="77"/>
      <c r="M2" s="7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64"/>
      <c r="C3" s="65"/>
      <c r="D3" s="64"/>
      <c r="E3" s="75"/>
      <c r="F3" s="75"/>
      <c r="G3" s="75"/>
      <c r="H3" s="75"/>
      <c r="I3" s="75"/>
      <c r="J3" s="65"/>
      <c r="K3" s="76" t="s">
        <v>2</v>
      </c>
      <c r="L3" s="77"/>
      <c r="M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66"/>
      <c r="C4" s="67"/>
      <c r="D4" s="66"/>
      <c r="E4" s="73"/>
      <c r="F4" s="73"/>
      <c r="G4" s="73"/>
      <c r="H4" s="73"/>
      <c r="I4" s="73"/>
      <c r="J4" s="67"/>
      <c r="K4" s="76" t="s">
        <v>3</v>
      </c>
      <c r="L4" s="77"/>
      <c r="M4" s="7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72" t="s">
        <v>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6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66"/>
      <c r="C6" s="73"/>
      <c r="D6" s="73"/>
      <c r="E6" s="73"/>
      <c r="F6" s="73"/>
      <c r="G6" s="73"/>
      <c r="H6" s="73"/>
      <c r="I6" s="73"/>
      <c r="J6" s="73"/>
      <c r="K6" s="73"/>
      <c r="L6" s="73"/>
      <c r="M6" s="6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6"/>
      <c r="B7" s="68" t="s">
        <v>5</v>
      </c>
      <c r="C7" s="69"/>
      <c r="D7" s="69"/>
      <c r="E7" s="69"/>
      <c r="F7" s="69"/>
      <c r="G7" s="69"/>
      <c r="H7" s="70"/>
      <c r="I7" s="70"/>
      <c r="J7" s="69"/>
      <c r="K7" s="69"/>
      <c r="L7" s="69"/>
      <c r="M7" s="71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3" ht="14.25" customHeight="1">
      <c r="A8" s="1"/>
      <c r="B8" s="47" t="s">
        <v>6</v>
      </c>
      <c r="C8" s="57"/>
      <c r="D8" s="58"/>
      <c r="E8" s="58"/>
      <c r="F8" s="58"/>
      <c r="G8" s="58"/>
      <c r="H8" s="59" t="s">
        <v>7</v>
      </c>
      <c r="I8" s="59"/>
      <c r="J8" s="60"/>
      <c r="K8" s="61"/>
      <c r="L8" s="48" t="s">
        <v>8</v>
      </c>
      <c r="M8" s="4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7" t="s">
        <v>9</v>
      </c>
      <c r="C9" s="69"/>
      <c r="D9" s="69"/>
      <c r="E9" s="69"/>
      <c r="F9" s="69"/>
      <c r="G9" s="69"/>
      <c r="H9" s="88" t="s">
        <v>10</v>
      </c>
      <c r="I9" s="73"/>
      <c r="J9" s="69"/>
      <c r="K9" s="69"/>
      <c r="L9" s="69"/>
      <c r="M9" s="69"/>
      <c r="N9" s="1"/>
      <c r="O9" s="55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50"/>
      <c r="B10" s="55" t="s">
        <v>12</v>
      </c>
      <c r="C10" s="55" t="s">
        <v>13</v>
      </c>
      <c r="D10" s="55" t="s">
        <v>14</v>
      </c>
      <c r="E10" s="55" t="s">
        <v>15</v>
      </c>
      <c r="F10" s="89" t="s">
        <v>53</v>
      </c>
      <c r="G10" s="71"/>
      <c r="H10" s="89" t="s">
        <v>54</v>
      </c>
      <c r="I10" s="71"/>
      <c r="J10" s="89" t="s">
        <v>55</v>
      </c>
      <c r="K10" s="71"/>
      <c r="L10" s="89"/>
      <c r="M10" s="71"/>
      <c r="N10" s="50"/>
      <c r="O10" s="81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7.200000000000003" customHeight="1">
      <c r="A11" s="50"/>
      <c r="B11" s="56"/>
      <c r="C11" s="56"/>
      <c r="D11" s="56"/>
      <c r="E11" s="56"/>
      <c r="F11" s="28" t="s">
        <v>46</v>
      </c>
      <c r="G11" s="28" t="s">
        <v>47</v>
      </c>
      <c r="H11" s="28" t="s">
        <v>46</v>
      </c>
      <c r="I11" s="28" t="s">
        <v>47</v>
      </c>
      <c r="J11" s="28" t="s">
        <v>46</v>
      </c>
      <c r="K11" s="28" t="s">
        <v>47</v>
      </c>
      <c r="L11" s="28"/>
      <c r="M11" s="28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51.6" customHeight="1">
      <c r="A12" s="3"/>
      <c r="B12" s="32"/>
      <c r="C12" s="33"/>
      <c r="D12" s="34" t="s">
        <v>52</v>
      </c>
      <c r="E12" s="35">
        <v>4500</v>
      </c>
      <c r="F12" s="36">
        <v>1.071</v>
      </c>
      <c r="G12" s="36">
        <f>+E12*F12</f>
        <v>4819.5</v>
      </c>
      <c r="H12" s="36">
        <v>0.98</v>
      </c>
      <c r="I12" s="36">
        <f>+E12*H12</f>
        <v>4410</v>
      </c>
      <c r="J12" s="36">
        <f>4.014/3.8</f>
        <v>1.0563157894736843</v>
      </c>
      <c r="K12" s="36">
        <f>+E12*J12</f>
        <v>4753.4210526315792</v>
      </c>
      <c r="L12" s="37"/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4.4" customHeight="1">
      <c r="A13" s="3"/>
      <c r="B13" s="41"/>
      <c r="C13" s="29"/>
      <c r="D13" s="42"/>
      <c r="E13" s="43"/>
      <c r="F13" s="44"/>
      <c r="G13" s="44"/>
      <c r="H13" s="44"/>
      <c r="I13" s="44"/>
      <c r="J13" s="44"/>
      <c r="K13" s="44"/>
      <c r="L13" s="45"/>
      <c r="M13" s="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25" customHeight="1">
      <c r="A14" s="3"/>
      <c r="B14" s="29"/>
      <c r="C14" s="91" t="s">
        <v>16</v>
      </c>
      <c r="D14" s="92"/>
      <c r="E14" s="30" t="s">
        <v>17</v>
      </c>
      <c r="F14" s="31" t="s">
        <v>18</v>
      </c>
      <c r="G14" s="31" t="s">
        <v>19</v>
      </c>
      <c r="H14" s="31" t="s">
        <v>18</v>
      </c>
      <c r="I14" s="31" t="s">
        <v>19</v>
      </c>
      <c r="J14" s="31" t="s">
        <v>18</v>
      </c>
      <c r="K14" s="31" t="s">
        <v>19</v>
      </c>
      <c r="L14" s="31" t="s">
        <v>18</v>
      </c>
      <c r="M14" s="31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54.6" customHeight="1">
      <c r="A15" s="1"/>
      <c r="B15" s="2"/>
      <c r="C15" s="90" t="s">
        <v>20</v>
      </c>
      <c r="D15" s="71"/>
      <c r="E15" s="7">
        <v>0.55000000000000004</v>
      </c>
      <c r="F15" s="54">
        <f>+G12</f>
        <v>4819.5</v>
      </c>
      <c r="G15" s="5">
        <v>3</v>
      </c>
      <c r="H15" s="54">
        <f>+I12</f>
        <v>4410</v>
      </c>
      <c r="I15" s="5">
        <v>5</v>
      </c>
      <c r="J15" s="54">
        <f>+K12</f>
        <v>4753.4210526315792</v>
      </c>
      <c r="K15" s="5">
        <v>1</v>
      </c>
      <c r="L15" s="8"/>
      <c r="M15" s="5"/>
      <c r="N15" s="1"/>
      <c r="O15" s="9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88.95" customHeight="1">
      <c r="A16" s="3" t="s">
        <v>22</v>
      </c>
      <c r="B16" s="6"/>
      <c r="C16" s="90" t="s">
        <v>23</v>
      </c>
      <c r="D16" s="71"/>
      <c r="E16" s="7">
        <v>0.25</v>
      </c>
      <c r="F16" s="5" t="s">
        <v>48</v>
      </c>
      <c r="G16" s="5">
        <v>4</v>
      </c>
      <c r="H16" s="5" t="s">
        <v>51</v>
      </c>
      <c r="I16" s="5">
        <v>1</v>
      </c>
      <c r="J16" s="5" t="s">
        <v>56</v>
      </c>
      <c r="K16" s="5">
        <v>3</v>
      </c>
      <c r="L16" s="5"/>
      <c r="M16" s="5"/>
      <c r="N16" s="3"/>
      <c r="O16" s="4" t="s">
        <v>24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87" customHeight="1">
      <c r="A17" s="3"/>
      <c r="B17" s="6"/>
      <c r="C17" s="90" t="s">
        <v>25</v>
      </c>
      <c r="D17" s="99"/>
      <c r="E17" s="7">
        <v>0.15</v>
      </c>
      <c r="F17" s="10" t="s">
        <v>49</v>
      </c>
      <c r="G17" s="5">
        <v>5</v>
      </c>
      <c r="H17" s="10" t="s">
        <v>49</v>
      </c>
      <c r="I17" s="5">
        <v>5</v>
      </c>
      <c r="J17" s="10" t="s">
        <v>49</v>
      </c>
      <c r="K17" s="5">
        <v>5</v>
      </c>
      <c r="L17" s="10"/>
      <c r="M17" s="5"/>
      <c r="N17" s="3"/>
      <c r="O17" s="9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3.4" hidden="1" customHeight="1">
      <c r="A18" s="3"/>
      <c r="B18" s="6"/>
      <c r="C18" s="51" t="s">
        <v>27</v>
      </c>
      <c r="D18" s="51"/>
      <c r="E18" s="7">
        <v>0</v>
      </c>
      <c r="F18" s="5"/>
      <c r="G18" s="5"/>
      <c r="H18" s="5"/>
      <c r="I18" s="5"/>
      <c r="J18" s="5"/>
      <c r="K18" s="5"/>
      <c r="L18" s="5"/>
      <c r="M18" s="5"/>
      <c r="N18" s="3"/>
      <c r="O18" s="9" t="s">
        <v>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79.95" customHeight="1" thickBot="1">
      <c r="A19" s="3"/>
      <c r="B19" s="6"/>
      <c r="C19" s="100" t="s">
        <v>29</v>
      </c>
      <c r="D19" s="101"/>
      <c r="E19" s="11">
        <v>0.05</v>
      </c>
      <c r="F19" s="12"/>
      <c r="G19" s="13">
        <v>4</v>
      </c>
      <c r="H19" s="12"/>
      <c r="I19" s="13">
        <v>4</v>
      </c>
      <c r="J19" s="12"/>
      <c r="K19" s="13">
        <v>4</v>
      </c>
      <c r="L19" s="12"/>
      <c r="M19" s="13"/>
      <c r="N19" s="3"/>
      <c r="O19" s="9" t="s">
        <v>30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25" customHeight="1" thickBot="1">
      <c r="A20" s="1"/>
      <c r="B20" s="2"/>
      <c r="C20" s="93" t="s">
        <v>19</v>
      </c>
      <c r="D20" s="94"/>
      <c r="E20" s="14">
        <f>SUM(E14:E19)</f>
        <v>1</v>
      </c>
      <c r="F20" s="95">
        <f>SUMPRODUCT($E$15:$E$19,G15:G19)</f>
        <v>3.6000000000000005</v>
      </c>
      <c r="G20" s="94"/>
      <c r="H20" s="95">
        <f>SUMPRODUCT($E$15:$E$19,I15:I19)</f>
        <v>3.95</v>
      </c>
      <c r="I20" s="94"/>
      <c r="J20" s="95">
        <f>SUMPRODUCT($E$15:$E$19,K15:K19)</f>
        <v>2.25</v>
      </c>
      <c r="K20" s="94"/>
      <c r="L20" s="95">
        <f>SUMPRODUCT($E$15:$E$19,M15:M19)</f>
        <v>0</v>
      </c>
      <c r="M20" s="8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1"/>
      <c r="B21" s="2"/>
      <c r="C21" s="2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103" t="s">
        <v>31</v>
      </c>
      <c r="D22" s="92"/>
      <c r="E22" s="92"/>
      <c r="F22" s="92"/>
      <c r="G22" s="92"/>
      <c r="H22" s="92"/>
      <c r="I22" s="92"/>
      <c r="J22" s="65"/>
      <c r="K22" s="104" t="str">
        <f>IF(F20=MAX($F$20,$H$20,$J$20,$L$20),F10,IF(H20=MAX($F$20,$H$20,$J$20,$L$20),H10,IF(J20=MAX($F$20,$H$20,$J$20,$L$20),J10,L10)))</f>
        <v>GOICOCHEA</v>
      </c>
      <c r="L22" s="69"/>
      <c r="M22" s="7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customHeight="1">
      <c r="A23" s="1"/>
      <c r="B23" s="1"/>
      <c r="C23" s="1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>
      <c r="A24" s="1"/>
      <c r="B24" s="1"/>
      <c r="C24" s="1"/>
      <c r="D24" s="2"/>
      <c r="E24" s="2"/>
      <c r="F24" s="1"/>
      <c r="G24" s="1"/>
      <c r="H24" s="105" t="s">
        <v>32</v>
      </c>
      <c r="I24" s="106"/>
      <c r="J24" s="106"/>
      <c r="K24" s="106"/>
      <c r="L24" s="106"/>
      <c r="M24" s="10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2"/>
      <c r="G25" s="2"/>
      <c r="H25" s="85" t="s">
        <v>33</v>
      </c>
      <c r="I25" s="70"/>
      <c r="J25" s="63"/>
      <c r="K25" s="86">
        <f>F15-H15</f>
        <v>409.5</v>
      </c>
      <c r="L25" s="71"/>
      <c r="M25" s="16">
        <f>1-(H15/F15)</f>
        <v>8.496732026143794E-2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thickBot="1">
      <c r="A26" s="1"/>
      <c r="B26" s="1"/>
      <c r="C26" s="1"/>
      <c r="D26" s="2"/>
      <c r="E26" s="2"/>
      <c r="F26" s="2"/>
      <c r="G26" s="2"/>
      <c r="H26" s="85" t="s">
        <v>34</v>
      </c>
      <c r="I26" s="70"/>
      <c r="J26" s="63"/>
      <c r="K26" s="86">
        <f>+J15-H15</f>
        <v>343.42105263157919</v>
      </c>
      <c r="L26" s="71"/>
      <c r="M26" s="16">
        <f>1-(H15/J15)</f>
        <v>7.2247135027404097E-2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9.75" customHeight="1" thickBot="1">
      <c r="A27" s="1"/>
      <c r="B27" s="1"/>
      <c r="C27" s="1"/>
      <c r="D27" s="2"/>
      <c r="E27" s="2"/>
      <c r="F27" s="2"/>
      <c r="G27" s="2"/>
      <c r="H27" s="82" t="s">
        <v>35</v>
      </c>
      <c r="I27" s="83"/>
      <c r="J27" s="83"/>
      <c r="K27" s="83"/>
      <c r="L27" s="83"/>
      <c r="M27" s="84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52"/>
      <c r="F28" s="53"/>
      <c r="G28" s="53"/>
      <c r="H28" s="53"/>
      <c r="I28" s="46"/>
      <c r="J28" s="46"/>
      <c r="K28" s="46"/>
      <c r="L28" s="46"/>
      <c r="M28" s="46"/>
      <c r="N28" s="46"/>
      <c r="O28" s="46"/>
      <c r="P28" s="4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>
      <c r="A29" s="1"/>
      <c r="B29" s="1"/>
      <c r="C29" s="102" t="s">
        <v>36</v>
      </c>
      <c r="D29" s="69"/>
      <c r="E29" s="69"/>
      <c r="F29" s="69"/>
      <c r="G29" s="69"/>
      <c r="H29" s="69"/>
      <c r="I29" s="69"/>
      <c r="J29" s="69"/>
      <c r="K29" s="69"/>
      <c r="L29" s="69"/>
      <c r="M29" s="7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1.5" customHeight="1">
      <c r="A30" s="1"/>
      <c r="B30" s="1"/>
      <c r="C30" s="79"/>
      <c r="D30" s="69"/>
      <c r="E30" s="69"/>
      <c r="F30" s="71"/>
      <c r="G30" s="79"/>
      <c r="H30" s="69"/>
      <c r="I30" s="71"/>
      <c r="J30" s="79"/>
      <c r="K30" s="69"/>
      <c r="L30" s="69"/>
      <c r="M30" s="7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4.5" customHeight="1">
      <c r="A31" s="1"/>
      <c r="B31" s="1"/>
      <c r="C31" s="80" t="s">
        <v>37</v>
      </c>
      <c r="D31" s="69"/>
      <c r="E31" s="69"/>
      <c r="F31" s="71"/>
      <c r="G31" s="80" t="s">
        <v>38</v>
      </c>
      <c r="H31" s="69"/>
      <c r="I31" s="71"/>
      <c r="J31" s="80" t="s">
        <v>39</v>
      </c>
      <c r="K31" s="69"/>
      <c r="L31" s="69"/>
      <c r="M31" s="7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9.75" customHeight="1">
      <c r="A32" s="1"/>
      <c r="B32" s="1"/>
      <c r="C32" s="79" t="s">
        <v>50</v>
      </c>
      <c r="D32" s="69"/>
      <c r="E32" s="69"/>
      <c r="F32" s="71"/>
      <c r="G32" s="79" t="s">
        <v>40</v>
      </c>
      <c r="H32" s="69"/>
      <c r="I32" s="71"/>
      <c r="J32" s="79" t="s">
        <v>40</v>
      </c>
      <c r="K32" s="69"/>
      <c r="L32" s="69"/>
      <c r="M32" s="7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8"/>
      <c r="E34" s="18"/>
      <c r="F34" s="2"/>
      <c r="G34" s="2"/>
      <c r="H34" s="19">
        <f>H15</f>
        <v>4410</v>
      </c>
      <c r="I34" s="19">
        <f>F15</f>
        <v>4819.5</v>
      </c>
      <c r="J34" s="19">
        <f>J15</f>
        <v>4753.4210526315792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20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23" t="s">
        <v>42</v>
      </c>
      <c r="C36" s="24"/>
      <c r="D36" s="23" t="s">
        <v>43</v>
      </c>
      <c r="E36" s="24"/>
      <c r="F36" s="25"/>
      <c r="G36" s="23" t="s">
        <v>44</v>
      </c>
      <c r="H36" s="24"/>
      <c r="I36" s="25"/>
      <c r="J36" s="23" t="s">
        <v>45</v>
      </c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7" customHeight="1">
      <c r="A37" s="1"/>
      <c r="B37" s="96"/>
      <c r="C37" s="97"/>
      <c r="D37" s="38"/>
      <c r="E37" s="39"/>
      <c r="F37" s="40"/>
      <c r="G37" s="38"/>
      <c r="H37" s="39"/>
      <c r="I37" s="40"/>
      <c r="J37" s="96"/>
      <c r="K37" s="98"/>
      <c r="L37" s="98"/>
      <c r="M37" s="9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0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20.25" customHeight="1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>
      <c r="A40" s="1"/>
      <c r="B40" s="1"/>
      <c r="C40" s="1"/>
      <c r="D40" s="18"/>
      <c r="E40" s="18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1"/>
      <c r="B41" s="1"/>
      <c r="C41" s="1"/>
      <c r="D41" s="18"/>
      <c r="E41" s="18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1"/>
      <c r="B42" s="1"/>
      <c r="C42" s="1"/>
      <c r="D42" s="18"/>
      <c r="E42" s="18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8"/>
      <c r="E43" s="18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mergeCells count="51">
    <mergeCell ref="B37:C37"/>
    <mergeCell ref="J37:M37"/>
    <mergeCell ref="C17:D17"/>
    <mergeCell ref="C19:D19"/>
    <mergeCell ref="C29:M29"/>
    <mergeCell ref="C22:J22"/>
    <mergeCell ref="K22:M22"/>
    <mergeCell ref="H24:M24"/>
    <mergeCell ref="H25:J25"/>
    <mergeCell ref="K25:L25"/>
    <mergeCell ref="G30:I30"/>
    <mergeCell ref="J30:M30"/>
    <mergeCell ref="G31:I31"/>
    <mergeCell ref="J31:M31"/>
    <mergeCell ref="C32:F32"/>
    <mergeCell ref="G32:I32"/>
    <mergeCell ref="C16:D16"/>
    <mergeCell ref="C20:D20"/>
    <mergeCell ref="F20:G20"/>
    <mergeCell ref="J20:K20"/>
    <mergeCell ref="L20:M20"/>
    <mergeCell ref="H20:I20"/>
    <mergeCell ref="J32:M32"/>
    <mergeCell ref="C31:F31"/>
    <mergeCell ref="C30:F30"/>
    <mergeCell ref="O9:O10"/>
    <mergeCell ref="H27:M27"/>
    <mergeCell ref="H26:J26"/>
    <mergeCell ref="K26:L26"/>
    <mergeCell ref="B9:G9"/>
    <mergeCell ref="H9:M9"/>
    <mergeCell ref="F10:G10"/>
    <mergeCell ref="L10:M10"/>
    <mergeCell ref="H10:I10"/>
    <mergeCell ref="J10:K10"/>
    <mergeCell ref="E10:E11"/>
    <mergeCell ref="C15:D15"/>
    <mergeCell ref="C14:D14"/>
    <mergeCell ref="J8:K8"/>
    <mergeCell ref="B2:C4"/>
    <mergeCell ref="B7:M7"/>
    <mergeCell ref="B5:M6"/>
    <mergeCell ref="D2:J4"/>
    <mergeCell ref="K2:M2"/>
    <mergeCell ref="K3:M3"/>
    <mergeCell ref="K4:M4"/>
    <mergeCell ref="B10:B11"/>
    <mergeCell ref="C10:C11"/>
    <mergeCell ref="D10:D11"/>
    <mergeCell ref="C8:G8"/>
    <mergeCell ref="H8:I8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customXml/itemProps2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2023-12-21T02:58:15Z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