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cynthia.gonzales\Downloads\"/>
    </mc:Choice>
  </mc:AlternateContent>
  <xr:revisionPtr revIDLastSave="0" documentId="13_ncr:1_{A8C6ED3B-B0C8-4310-978F-C591D0A4DFF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efactur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3" i="1" l="1"/>
  <c r="S15" i="1"/>
  <c r="S14" i="1"/>
  <c r="S13" i="1"/>
  <c r="S11" i="1"/>
  <c r="T11" i="1"/>
  <c r="R11" i="1"/>
  <c r="R16" i="1"/>
  <c r="T15" i="1"/>
  <c r="P22" i="1"/>
  <c r="S16" i="1"/>
  <c r="R15" i="1"/>
  <c r="R14" i="1"/>
  <c r="R13" i="1"/>
  <c r="T16" i="1"/>
  <c r="L24" i="1"/>
  <c r="L25" i="1"/>
  <c r="L26" i="1"/>
  <c r="L23" i="1"/>
  <c r="K23" i="1"/>
  <c r="K26" i="1"/>
  <c r="I23" i="1"/>
  <c r="J26" i="1"/>
  <c r="T14" i="1" l="1"/>
  <c r="K25" i="1" l="1"/>
  <c r="K24" i="1"/>
  <c r="J25" i="1"/>
  <c r="J24" i="1"/>
  <c r="J23" i="1"/>
  <c r="H23" i="1"/>
  <c r="P23" i="1"/>
  <c r="P25" i="1"/>
  <c r="N19" i="1"/>
  <c r="N18" i="1"/>
  <c r="N17" i="1"/>
  <c r="N16" i="1"/>
  <c r="N15" i="1"/>
  <c r="N14" i="1"/>
  <c r="N13" i="1"/>
  <c r="N12" i="1"/>
  <c r="N11" i="1"/>
</calcChain>
</file>

<file path=xl/sharedStrings.xml><?xml version="1.0" encoding="utf-8"?>
<sst xmlns="http://schemas.openxmlformats.org/spreadsheetml/2006/main" count="134" uniqueCount="75">
  <si>
    <t>INFORMACIÓN DEL CLIENTE</t>
  </si>
  <si>
    <t>NOMBRE O RAZÓN SOCIAL</t>
  </si>
  <si>
    <t>OCEANO FISHING SERVICES S.A.C.</t>
  </si>
  <si>
    <t>R.U.C.</t>
  </si>
  <si>
    <t>20515162578</t>
  </si>
  <si>
    <t>R.U.C. FACTURACION</t>
  </si>
  <si>
    <t>TIPO ANEXO</t>
  </si>
  <si>
    <t>SSFF</t>
  </si>
  <si>
    <t>PREFACTURA</t>
  </si>
  <si>
    <t>PRE--000067231</t>
  </si>
  <si>
    <t>MONEDA</t>
  </si>
  <si>
    <t>PEN</t>
  </si>
  <si>
    <t>ANEXO</t>
  </si>
  <si>
    <t>CETUS</t>
  </si>
  <si>
    <t>PERIODO CREACION</t>
  </si>
  <si>
    <t>04-2024</t>
  </si>
  <si>
    <t>PERIODO FACTURACION</t>
  </si>
  <si>
    <t>RANGO FECHA</t>
  </si>
  <si>
    <t>01/02/2025-28/02/2025</t>
  </si>
  <si>
    <t>DETALLE</t>
  </si>
  <si>
    <t>Sucursal</t>
  </si>
  <si>
    <t>Unidad</t>
  </si>
  <si>
    <t>Dirección</t>
  </si>
  <si>
    <t>Centro costo</t>
  </si>
  <si>
    <t>Servicio</t>
  </si>
  <si>
    <t>Inicio</t>
  </si>
  <si>
    <t>Fin</t>
  </si>
  <si>
    <t>Cantidad de agentes</t>
  </si>
  <si>
    <t>Posición MySales</t>
  </si>
  <si>
    <t>Código Saturn</t>
  </si>
  <si>
    <t>Moneda</t>
  </si>
  <si>
    <t>Monto Cotiz./Ratio</t>
  </si>
  <si>
    <t>Monto</t>
  </si>
  <si>
    <t>SubTotal</t>
  </si>
  <si>
    <t>IGV</t>
  </si>
  <si>
    <t>Monto Total</t>
  </si>
  <si>
    <t>Piura</t>
  </si>
  <si>
    <t>CETUS PAITA</t>
  </si>
  <si>
    <t>WWC9+5C9, Paita 20701, Perú</t>
  </si>
  <si>
    <t>1</t>
  </si>
  <si>
    <t>AGENTE DE SEGURIDAD(LUN-DOM,FER,DIURNO,12 HRS)</t>
  </si>
  <si>
    <t>01/02/2025 07:00</t>
  </si>
  <si>
    <t>28/02/2025 19:00</t>
  </si>
  <si>
    <t>00569773566-D</t>
  </si>
  <si>
    <t>4200019628-1</t>
  </si>
  <si>
    <t>AGENTE DE SEGURIDAD(LUN-DOM,FER,NOCTURNO,12 HRS)</t>
  </si>
  <si>
    <t>01/02/2025 19:00</t>
  </si>
  <si>
    <t>01/03/2025 07:00</t>
  </si>
  <si>
    <t>00569773566-N</t>
  </si>
  <si>
    <t>AGENTE DE SEGURIDAD(LUN-DOM,FER,NOCTURNO,12)</t>
  </si>
  <si>
    <t>00898962892-N</t>
  </si>
  <si>
    <t>4200030144-1</t>
  </si>
  <si>
    <t>Accesorios</t>
  </si>
  <si>
    <t>LINTERNA RECARGABLE FARO PIRATA SHA16 BLUELYON</t>
  </si>
  <si>
    <t>01/02/2025</t>
  </si>
  <si>
    <t>28/02/2025</t>
  </si>
  <si>
    <t>ACC00791264</t>
  </si>
  <si>
    <t>PLAN ENTEL - EMPRESA PLUS 31.50</t>
  </si>
  <si>
    <t>ACC00791259</t>
  </si>
  <si>
    <t>RADIO ANALOGO DIGITAL PORTATIL UHF - ICOM IC-F2100D</t>
  </si>
  <si>
    <t>ACC00791262</t>
  </si>
  <si>
    <t>ACC00791260</t>
  </si>
  <si>
    <t>AGENTE DE SEGURIDAD(LUN-DOM,FER,DIURNO,12HHRS)</t>
  </si>
  <si>
    <t>01025951767-D</t>
  </si>
  <si>
    <t>4200044541-1</t>
  </si>
  <si>
    <t>31/01/2025 07:00</t>
  </si>
  <si>
    <t>31/01/2025 19:00</t>
  </si>
  <si>
    <t>Total Descuentos</t>
  </si>
  <si>
    <t>Descuentos Global</t>
  </si>
  <si>
    <t>Sub Total</t>
  </si>
  <si>
    <t>Impuesto</t>
  </si>
  <si>
    <t>Redondeo</t>
  </si>
  <si>
    <t>Total</t>
  </si>
  <si>
    <t>diurno</t>
  </si>
  <si>
    <t>nocturno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</si>
</sst>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  <scheme val="minor"/>
    </font>
    <font>
      <b/>
      <sz val="10"/>
      <color rgb="FFFFFFFF"/>
      <name val="Arial"/>
    </font>
    <font>
      <sz val="10"/>
      <name val="Arial"/>
    </font>
    <font>
      <sz val="10"/>
      <color theme="1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808080"/>
        <bgColor rgb="FF808080"/>
      </patternFill>
    </fill>
    <fill>
      <patternFill patternType="solid">
        <fgColor rgb="FFFFFFFF"/>
        <bgColor rgb="FFFFFFFF"/>
      </patternFill>
    </fill>
    <fill>
      <patternFill patternType="solid">
        <fgColor rgb="FF333333"/>
        <bgColor rgb="FF333333"/>
      </patternFill>
    </fill>
  </fills>
  <borders count="8">
    <border>
      <left/>
      <right/>
      <top/>
      <bottom/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5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right" vertical="center" wrapText="1"/>
    </xf>
    <xf numFmtId="0" fontId="6" fillId="4" borderId="7" xfId="0" applyFont="1" applyFill="1" applyBorder="1" applyAlignment="1">
      <alignment horizontal="center" wrapText="1"/>
    </xf>
    <xf numFmtId="0" fontId="6" fillId="4" borderId="7" xfId="0" applyFont="1" applyFill="1" applyBorder="1" applyAlignment="1">
      <alignment horizontal="right" wrapText="1"/>
    </xf>
    <xf numFmtId="0" fontId="6" fillId="0" borderId="0" xfId="0" applyFont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3" fillId="0" borderId="0" xfId="0" applyFont="1"/>
    <xf numFmtId="0" fontId="0" fillId="0" borderId="0" xfId="0"/>
    <xf numFmtId="0" fontId="1" fillId="3" borderId="4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4" fillId="4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J1" workbookViewId="0">
      <selection activeCell="S15" sqref="S15"/>
    </sheetView>
  </sheetViews>
  <sheetFormatPr baseColWidth="10" defaultColWidth="12.6640625" defaultRowHeight="15" customHeight="1" x14ac:dyDescent="0.25"/>
  <cols>
    <col min="1" max="1" width="17" customWidth="1"/>
    <col min="2" max="2" width="31" customWidth="1"/>
    <col min="3" max="3" width="43" customWidth="1"/>
    <col min="4" max="4" width="23" customWidth="1"/>
    <col min="5" max="5" width="43" customWidth="1"/>
    <col min="6" max="6" width="23" customWidth="1"/>
    <col min="7" max="8" width="19" customWidth="1"/>
    <col min="9" max="9" width="16" customWidth="1"/>
    <col min="10" max="10" width="23" customWidth="1"/>
    <col min="11" max="13" width="15" customWidth="1"/>
  </cols>
  <sheetData>
    <row r="1" spans="1:20" ht="12.75" customHeight="1" x14ac:dyDescent="0.25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9"/>
    </row>
    <row r="2" spans="1:20" ht="12.75" customHeight="1" x14ac:dyDescent="0.25">
      <c r="A2" s="10"/>
      <c r="B2" s="12" t="s">
        <v>1</v>
      </c>
      <c r="C2" s="14" t="s">
        <v>2</v>
      </c>
      <c r="D2" s="12" t="s">
        <v>3</v>
      </c>
      <c r="E2" s="14" t="s">
        <v>4</v>
      </c>
      <c r="F2" s="12" t="s">
        <v>5</v>
      </c>
      <c r="G2" s="14" t="s">
        <v>4</v>
      </c>
      <c r="H2" s="12" t="s">
        <v>6</v>
      </c>
      <c r="I2" s="14" t="s">
        <v>7</v>
      </c>
    </row>
    <row r="3" spans="1:20" ht="12.75" customHeight="1" x14ac:dyDescent="0.25">
      <c r="A3" s="11"/>
      <c r="B3" s="13"/>
      <c r="C3" s="13"/>
      <c r="D3" s="13"/>
      <c r="E3" s="13"/>
      <c r="F3" s="13"/>
      <c r="G3" s="13"/>
      <c r="H3" s="13"/>
      <c r="I3" s="13"/>
    </row>
    <row r="4" spans="1:20" ht="12.75" customHeight="1" x14ac:dyDescent="0.25">
      <c r="B4" s="12" t="s">
        <v>8</v>
      </c>
      <c r="C4" s="14" t="s">
        <v>9</v>
      </c>
      <c r="D4" s="12" t="s">
        <v>10</v>
      </c>
      <c r="E4" s="14" t="s">
        <v>11</v>
      </c>
      <c r="F4" s="12" t="s">
        <v>12</v>
      </c>
      <c r="G4" s="14" t="s">
        <v>13</v>
      </c>
    </row>
    <row r="5" spans="1:20" ht="12.75" customHeight="1" x14ac:dyDescent="0.25">
      <c r="B5" s="13"/>
      <c r="C5" s="13"/>
      <c r="D5" s="13"/>
      <c r="E5" s="13"/>
      <c r="F5" s="13"/>
      <c r="G5" s="13"/>
    </row>
    <row r="6" spans="1:20" ht="12.75" customHeight="1" x14ac:dyDescent="0.25">
      <c r="A6" s="10"/>
      <c r="B6" s="12" t="s">
        <v>14</v>
      </c>
      <c r="C6" s="14" t="s">
        <v>15</v>
      </c>
      <c r="D6" s="12" t="s">
        <v>16</v>
      </c>
      <c r="E6" s="14" t="s">
        <v>15</v>
      </c>
      <c r="F6" s="12" t="s">
        <v>17</v>
      </c>
      <c r="G6" s="14" t="s">
        <v>18</v>
      </c>
    </row>
    <row r="7" spans="1:20" ht="12.75" customHeight="1" x14ac:dyDescent="0.25">
      <c r="A7" s="11"/>
      <c r="B7" s="13"/>
      <c r="C7" s="13"/>
      <c r="D7" s="13"/>
      <c r="E7" s="13"/>
      <c r="F7" s="13"/>
      <c r="G7" s="13"/>
    </row>
    <row r="9" spans="1:20" ht="12.75" customHeight="1" x14ac:dyDescent="0.25">
      <c r="A9" s="7" t="s">
        <v>19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9"/>
    </row>
    <row r="10" spans="1:20" ht="12.75" customHeight="1" x14ac:dyDescent="0.25">
      <c r="A10" s="1" t="s">
        <v>20</v>
      </c>
      <c r="B10" s="1" t="s">
        <v>21</v>
      </c>
      <c r="C10" s="1" t="s">
        <v>22</v>
      </c>
      <c r="D10" s="1" t="s">
        <v>23</v>
      </c>
      <c r="E10" s="1" t="s">
        <v>24</v>
      </c>
      <c r="F10" s="1" t="s">
        <v>25</v>
      </c>
      <c r="G10" s="1" t="s">
        <v>26</v>
      </c>
      <c r="H10" s="1" t="s">
        <v>27</v>
      </c>
      <c r="I10" s="1" t="s">
        <v>28</v>
      </c>
      <c r="J10" s="1" t="s">
        <v>29</v>
      </c>
      <c r="K10" s="1" t="s">
        <v>30</v>
      </c>
      <c r="L10" s="1" t="s">
        <v>31</v>
      </c>
      <c r="M10" s="1" t="s">
        <v>32</v>
      </c>
      <c r="N10" s="1" t="s">
        <v>33</v>
      </c>
      <c r="O10" s="1" t="s">
        <v>34</v>
      </c>
      <c r="P10" s="1" t="s">
        <v>35</v>
      </c>
    </row>
    <row r="11" spans="1:20" ht="12.75" customHeight="1" x14ac:dyDescent="0.25">
      <c r="A11" s="2" t="s">
        <v>36</v>
      </c>
      <c r="B11" s="2" t="s">
        <v>37</v>
      </c>
      <c r="C11" s="2" t="s">
        <v>38</v>
      </c>
      <c r="D11" s="2" t="s">
        <v>39</v>
      </c>
      <c r="E11" s="2" t="s">
        <v>40</v>
      </c>
      <c r="F11" s="2" t="s">
        <v>41</v>
      </c>
      <c r="G11" s="2" t="s">
        <v>42</v>
      </c>
      <c r="H11" s="2">
        <v>1</v>
      </c>
      <c r="I11" s="3" t="s">
        <v>43</v>
      </c>
      <c r="J11" s="3" t="s">
        <v>44</v>
      </c>
      <c r="K11" s="2" t="s">
        <v>11</v>
      </c>
      <c r="L11" s="3">
        <v>4327.03</v>
      </c>
      <c r="M11" s="3">
        <v>4327.03</v>
      </c>
      <c r="N11" s="3">
        <f t="shared" ref="N11:N19" si="0">H11*M11</f>
        <v>4327.03</v>
      </c>
      <c r="O11" s="3">
        <v>778.87</v>
      </c>
      <c r="P11" s="3">
        <v>5105.8999999999996</v>
      </c>
      <c r="R11">
        <f>+N14+N15+N16+N17</f>
        <v>191.56</v>
      </c>
      <c r="S11">
        <f>+R11/3</f>
        <v>63.853333333333332</v>
      </c>
      <c r="T11">
        <f>+S11/30</f>
        <v>2.1284444444444444</v>
      </c>
    </row>
    <row r="12" spans="1:20" ht="12.75" customHeight="1" x14ac:dyDescent="0.25">
      <c r="A12" s="2" t="s">
        <v>36</v>
      </c>
      <c r="B12" s="2" t="s">
        <v>37</v>
      </c>
      <c r="C12" s="2" t="s">
        <v>38</v>
      </c>
      <c r="D12" s="2" t="s">
        <v>39</v>
      </c>
      <c r="E12" s="2" t="s">
        <v>45</v>
      </c>
      <c r="F12" s="2" t="s">
        <v>46</v>
      </c>
      <c r="G12" s="2" t="s">
        <v>47</v>
      </c>
      <c r="H12" s="2">
        <v>1</v>
      </c>
      <c r="I12" s="3" t="s">
        <v>48</v>
      </c>
      <c r="J12" s="3" t="s">
        <v>44</v>
      </c>
      <c r="K12" s="2" t="s">
        <v>11</v>
      </c>
      <c r="L12" s="3">
        <v>5089.43</v>
      </c>
      <c r="M12" s="3">
        <v>5089.43</v>
      </c>
      <c r="N12" s="3">
        <f t="shared" si="0"/>
        <v>5089.43</v>
      </c>
      <c r="O12" s="3">
        <v>916.1</v>
      </c>
      <c r="P12" s="3">
        <v>6005.53</v>
      </c>
    </row>
    <row r="13" spans="1:20" ht="12.75" customHeight="1" x14ac:dyDescent="0.25">
      <c r="A13" s="2" t="s">
        <v>36</v>
      </c>
      <c r="B13" s="2" t="s">
        <v>37</v>
      </c>
      <c r="C13" s="2" t="s">
        <v>38</v>
      </c>
      <c r="D13" s="2" t="s">
        <v>39</v>
      </c>
      <c r="E13" s="2" t="s">
        <v>49</v>
      </c>
      <c r="F13" s="2" t="s">
        <v>46</v>
      </c>
      <c r="G13" s="2" t="s">
        <v>47</v>
      </c>
      <c r="H13" s="2">
        <v>1</v>
      </c>
      <c r="I13" s="3" t="s">
        <v>50</v>
      </c>
      <c r="J13" s="3" t="s">
        <v>51</v>
      </c>
      <c r="K13" s="2" t="s">
        <v>11</v>
      </c>
      <c r="L13" s="3">
        <v>5236.0600000000004</v>
      </c>
      <c r="M13" s="3">
        <v>5236.0600000000004</v>
      </c>
      <c r="N13" s="3">
        <f t="shared" si="0"/>
        <v>5236.0600000000004</v>
      </c>
      <c r="O13" s="3">
        <v>942.49</v>
      </c>
      <c r="P13" s="3">
        <v>6178.55</v>
      </c>
      <c r="Q13" t="s">
        <v>73</v>
      </c>
      <c r="R13">
        <f>+N11/30</f>
        <v>144.23433333333332</v>
      </c>
      <c r="S13">
        <f>+R13+T11</f>
        <v>146.36277777777778</v>
      </c>
      <c r="T13">
        <f>+S13*30</f>
        <v>4390.8833333333332</v>
      </c>
    </row>
    <row r="14" spans="1:20" ht="12.75" customHeight="1" x14ac:dyDescent="0.25">
      <c r="A14" s="2" t="s">
        <v>52</v>
      </c>
      <c r="B14" s="2" t="s">
        <v>37</v>
      </c>
      <c r="C14" s="2" t="s">
        <v>38</v>
      </c>
      <c r="D14" s="2" t="s">
        <v>39</v>
      </c>
      <c r="E14" s="2" t="s">
        <v>53</v>
      </c>
      <c r="F14" s="2" t="s">
        <v>54</v>
      </c>
      <c r="G14" s="2" t="s">
        <v>55</v>
      </c>
      <c r="H14" s="2">
        <v>1</v>
      </c>
      <c r="I14" s="3" t="s">
        <v>56</v>
      </c>
      <c r="J14" s="3"/>
      <c r="K14" s="2" t="s">
        <v>11</v>
      </c>
      <c r="L14" s="3">
        <v>57</v>
      </c>
      <c r="M14" s="3">
        <v>57</v>
      </c>
      <c r="N14" s="3">
        <f t="shared" si="0"/>
        <v>57</v>
      </c>
      <c r="O14" s="3">
        <v>10.26</v>
      </c>
      <c r="P14" s="3">
        <v>67.260000000000005</v>
      </c>
      <c r="Q14" t="s">
        <v>74</v>
      </c>
      <c r="R14">
        <f>+N12/30</f>
        <v>169.64766666666668</v>
      </c>
      <c r="S14">
        <f>+R14+T11</f>
        <v>171.77611111111113</v>
      </c>
      <c r="T14">
        <f t="shared" ref="T14:T16" si="1">+S14*30</f>
        <v>5153.2833333333338</v>
      </c>
    </row>
    <row r="15" spans="1:20" ht="12.75" customHeight="1" x14ac:dyDescent="0.25">
      <c r="A15" s="2" t="s">
        <v>52</v>
      </c>
      <c r="B15" s="2" t="s">
        <v>37</v>
      </c>
      <c r="C15" s="2" t="s">
        <v>38</v>
      </c>
      <c r="D15" s="2" t="s">
        <v>39</v>
      </c>
      <c r="E15" s="2" t="s">
        <v>57</v>
      </c>
      <c r="F15" s="2" t="s">
        <v>54</v>
      </c>
      <c r="G15" s="2" t="s">
        <v>55</v>
      </c>
      <c r="H15" s="2">
        <v>1</v>
      </c>
      <c r="I15" s="3" t="s">
        <v>58</v>
      </c>
      <c r="J15" s="3"/>
      <c r="K15" s="2" t="s">
        <v>11</v>
      </c>
      <c r="L15" s="3">
        <v>46</v>
      </c>
      <c r="M15" s="3">
        <v>46</v>
      </c>
      <c r="N15" s="3">
        <f t="shared" si="0"/>
        <v>46</v>
      </c>
      <c r="O15" s="3">
        <v>8.2799999999999994</v>
      </c>
      <c r="P15" s="3">
        <v>54.28</v>
      </c>
      <c r="Q15" t="s">
        <v>74</v>
      </c>
      <c r="R15">
        <f>+N13/30</f>
        <v>174.53533333333334</v>
      </c>
      <c r="S15">
        <f>+R15+T11</f>
        <v>176.6637777777778</v>
      </c>
      <c r="T15">
        <f t="shared" si="1"/>
        <v>5299.9133333333339</v>
      </c>
    </row>
    <row r="16" spans="1:20" ht="12.75" customHeight="1" x14ac:dyDescent="0.25">
      <c r="A16" s="2" t="s">
        <v>52</v>
      </c>
      <c r="B16" s="2" t="s">
        <v>37</v>
      </c>
      <c r="C16" s="2" t="s">
        <v>38</v>
      </c>
      <c r="D16" s="2" t="s">
        <v>39</v>
      </c>
      <c r="E16" s="2" t="s">
        <v>59</v>
      </c>
      <c r="F16" s="2" t="s">
        <v>54</v>
      </c>
      <c r="G16" s="2" t="s">
        <v>55</v>
      </c>
      <c r="H16" s="2">
        <v>1</v>
      </c>
      <c r="I16" s="3" t="s">
        <v>60</v>
      </c>
      <c r="J16" s="3"/>
      <c r="K16" s="2" t="s">
        <v>11</v>
      </c>
      <c r="L16" s="3">
        <v>42.56</v>
      </c>
      <c r="M16" s="3">
        <v>42.56</v>
      </c>
      <c r="N16" s="3">
        <f t="shared" si="0"/>
        <v>42.56</v>
      </c>
      <c r="O16" s="3">
        <v>7.66</v>
      </c>
      <c r="P16" s="3">
        <v>50.22</v>
      </c>
      <c r="Q16" t="s">
        <v>73</v>
      </c>
      <c r="R16">
        <f>+N18/30</f>
        <v>149.31599999999997</v>
      </c>
      <c r="S16">
        <f>+R16</f>
        <v>149.31599999999997</v>
      </c>
      <c r="T16">
        <f t="shared" si="1"/>
        <v>4479.4799999999996</v>
      </c>
    </row>
    <row r="17" spans="1:26" ht="12.75" customHeight="1" x14ac:dyDescent="0.25">
      <c r="A17" s="2" t="s">
        <v>52</v>
      </c>
      <c r="B17" s="2" t="s">
        <v>37</v>
      </c>
      <c r="C17" s="2" t="s">
        <v>38</v>
      </c>
      <c r="D17" s="2" t="s">
        <v>39</v>
      </c>
      <c r="E17" s="2" t="s">
        <v>57</v>
      </c>
      <c r="F17" s="2" t="s">
        <v>54</v>
      </c>
      <c r="G17" s="2" t="s">
        <v>55</v>
      </c>
      <c r="H17" s="2">
        <v>1</v>
      </c>
      <c r="I17" s="3" t="s">
        <v>61</v>
      </c>
      <c r="J17" s="3"/>
      <c r="K17" s="2" t="s">
        <v>11</v>
      </c>
      <c r="L17" s="3">
        <v>46</v>
      </c>
      <c r="M17" s="3">
        <v>46</v>
      </c>
      <c r="N17" s="3">
        <f t="shared" si="0"/>
        <v>46</v>
      </c>
      <c r="O17" s="3">
        <v>8.2799999999999994</v>
      </c>
      <c r="P17" s="3">
        <v>54.28</v>
      </c>
      <c r="T17">
        <v>149.32</v>
      </c>
    </row>
    <row r="18" spans="1:26" ht="12.75" customHeight="1" x14ac:dyDescent="0.25">
      <c r="A18" s="4" t="s">
        <v>36</v>
      </c>
      <c r="B18" s="4" t="s">
        <v>37</v>
      </c>
      <c r="C18" s="4" t="s">
        <v>38</v>
      </c>
      <c r="D18" s="4" t="s">
        <v>39</v>
      </c>
      <c r="E18" s="4" t="s">
        <v>62</v>
      </c>
      <c r="F18" s="4" t="s">
        <v>41</v>
      </c>
      <c r="G18" s="4" t="s">
        <v>42</v>
      </c>
      <c r="H18" s="4">
        <v>1</v>
      </c>
      <c r="I18" s="5" t="s">
        <v>63</v>
      </c>
      <c r="J18" s="5" t="s">
        <v>64</v>
      </c>
      <c r="K18" s="4" t="s">
        <v>11</v>
      </c>
      <c r="L18" s="5">
        <v>4479.4799999999996</v>
      </c>
      <c r="M18" s="5">
        <v>4479.4799999999996</v>
      </c>
      <c r="N18" s="5">
        <f t="shared" si="0"/>
        <v>4479.4799999999996</v>
      </c>
      <c r="O18" s="5">
        <v>806.31</v>
      </c>
      <c r="P18" s="5">
        <v>5285.79</v>
      </c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2.75" customHeight="1" x14ac:dyDescent="0.25">
      <c r="A19" s="4" t="s">
        <v>36</v>
      </c>
      <c r="B19" s="4" t="s">
        <v>37</v>
      </c>
      <c r="C19" s="4" t="s">
        <v>38</v>
      </c>
      <c r="D19" s="4" t="s">
        <v>39</v>
      </c>
      <c r="E19" s="4" t="s">
        <v>62</v>
      </c>
      <c r="F19" s="4" t="s">
        <v>65</v>
      </c>
      <c r="G19" s="4" t="s">
        <v>66</v>
      </c>
      <c r="H19" s="4">
        <v>1</v>
      </c>
      <c r="I19" s="5" t="s">
        <v>63</v>
      </c>
      <c r="J19" s="5" t="s">
        <v>64</v>
      </c>
      <c r="K19" s="4" t="s">
        <v>11</v>
      </c>
      <c r="L19" s="5">
        <v>4479.4799999999996</v>
      </c>
      <c r="M19" s="5">
        <v>149.32</v>
      </c>
      <c r="N19" s="5">
        <f t="shared" si="0"/>
        <v>149.32</v>
      </c>
      <c r="O19" s="5">
        <v>26.88</v>
      </c>
      <c r="P19" s="5">
        <v>176.2</v>
      </c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2.75" customHeight="1" x14ac:dyDescent="0.25">
      <c r="O20" s="1" t="s">
        <v>67</v>
      </c>
      <c r="P20" s="3">
        <v>0</v>
      </c>
    </row>
    <row r="21" spans="1:26" ht="12.75" customHeight="1" x14ac:dyDescent="0.25">
      <c r="O21" s="1" t="s">
        <v>68</v>
      </c>
      <c r="P21" s="3">
        <v>0</v>
      </c>
    </row>
    <row r="22" spans="1:26" ht="12.75" customHeight="1" x14ac:dyDescent="0.25">
      <c r="O22" s="1" t="s">
        <v>69</v>
      </c>
      <c r="P22" s="3">
        <f>SUM(N11:N19)</f>
        <v>19472.879999999997</v>
      </c>
    </row>
    <row r="23" spans="1:26" ht="12.75" customHeight="1" x14ac:dyDescent="0.25">
      <c r="H23">
        <f>+N14+N15+N16+N17</f>
        <v>191.56</v>
      </c>
      <c r="I23">
        <f>+H23/4</f>
        <v>47.89</v>
      </c>
      <c r="J23">
        <f>+M11/30</f>
        <v>144.23433333333332</v>
      </c>
      <c r="K23">
        <f>+I23+J23</f>
        <v>192.12433333333331</v>
      </c>
      <c r="L23">
        <f>+K23*30</f>
        <v>5763.73</v>
      </c>
      <c r="O23" s="1" t="s">
        <v>70</v>
      </c>
      <c r="P23" s="3">
        <f>SUM(O11:O19)</f>
        <v>3505.1300000000006</v>
      </c>
    </row>
    <row r="24" spans="1:26" ht="15.75" customHeight="1" x14ac:dyDescent="0.25">
      <c r="J24">
        <f>+N12/30</f>
        <v>169.64766666666668</v>
      </c>
      <c r="K24">
        <f>+I23+J24</f>
        <v>217.53766666666667</v>
      </c>
      <c r="L24">
        <f t="shared" ref="L24:L26" si="2">+K24*30</f>
        <v>6526.13</v>
      </c>
      <c r="O24" s="1" t="s">
        <v>71</v>
      </c>
      <c r="P24" s="3">
        <v>0</v>
      </c>
    </row>
    <row r="25" spans="1:26" ht="15.75" customHeight="1" x14ac:dyDescent="0.25">
      <c r="J25">
        <f>+N13/30</f>
        <v>174.53533333333334</v>
      </c>
      <c r="K25">
        <f>+I23+J25</f>
        <v>222.42533333333336</v>
      </c>
      <c r="L25">
        <f t="shared" si="2"/>
        <v>6672.76</v>
      </c>
      <c r="O25" s="1" t="s">
        <v>72</v>
      </c>
      <c r="P25" s="3">
        <f>P22+P23</f>
        <v>22978.01</v>
      </c>
    </row>
    <row r="26" spans="1:26" ht="15.75" customHeight="1" x14ac:dyDescent="0.25">
      <c r="J26">
        <f>+N18/30</f>
        <v>149.31599999999997</v>
      </c>
      <c r="K26">
        <f>+J26+I23</f>
        <v>197.20599999999996</v>
      </c>
      <c r="L26">
        <f t="shared" si="2"/>
        <v>5916.1799999999985</v>
      </c>
    </row>
    <row r="27" spans="1:26" ht="15.75" customHeight="1" x14ac:dyDescent="0.25"/>
    <row r="28" spans="1:26" ht="15.75" customHeight="1" x14ac:dyDescent="0.25"/>
    <row r="29" spans="1:26" ht="15.75" customHeight="1" x14ac:dyDescent="0.25"/>
    <row r="30" spans="1:26" ht="15.75" customHeight="1" x14ac:dyDescent="0.25"/>
    <row r="31" spans="1:26" ht="15.75" customHeight="1" x14ac:dyDescent="0.25"/>
    <row r="32" spans="1:2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4">
    <mergeCell ref="G6:G7"/>
    <mergeCell ref="A9:P9"/>
    <mergeCell ref="B4:B5"/>
    <mergeCell ref="A6:A7"/>
    <mergeCell ref="B6:B7"/>
    <mergeCell ref="C6:C7"/>
    <mergeCell ref="D6:D7"/>
    <mergeCell ref="E6:E7"/>
    <mergeCell ref="F6:F7"/>
    <mergeCell ref="C4:C5"/>
    <mergeCell ref="D4:D5"/>
    <mergeCell ref="E4:E5"/>
    <mergeCell ref="F4:F5"/>
    <mergeCell ref="G4:G5"/>
    <mergeCell ref="A1:P1"/>
    <mergeCell ref="A2:A3"/>
    <mergeCell ref="B2:B3"/>
    <mergeCell ref="C2:C3"/>
    <mergeCell ref="D2:D3"/>
    <mergeCell ref="E2:E3"/>
    <mergeCell ref="F2:F3"/>
    <mergeCell ref="I2:I3"/>
    <mergeCell ref="G2:G3"/>
    <mergeCell ref="H2:H3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Prefactura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Apps for Compras</cp:lastModifiedBy>
  <dcterms:modified xsi:type="dcterms:W3CDTF">2025-03-06T13:04:01Z</dcterms:modified>
</cp:coreProperties>
</file>