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956 BALANZAS/"/>
    </mc:Choice>
  </mc:AlternateContent>
  <xr:revisionPtr revIDLastSave="0" documentId="8_{644EBD88-9A0F-4435-BC81-BF68BC6FBC9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0" l="1"/>
  <c r="G26" i="10"/>
  <c r="G28" i="10"/>
  <c r="M15" i="10"/>
  <c r="G19" i="10"/>
  <c r="G17" i="10"/>
  <c r="G16" i="10"/>
  <c r="M16" i="10"/>
  <c r="J15" i="10"/>
  <c r="G15" i="10"/>
  <c r="I23" i="10" a="1"/>
  <c r="I23" i="10" s="1"/>
  <c r="J16" i="10" l="1"/>
  <c r="L29" i="10"/>
  <c r="O28" i="10" a="1"/>
  <c r="O28" i="10" s="1"/>
  <c r="P28" i="10" s="1"/>
  <c r="I28" i="10" a="1"/>
  <c r="I28" i="10" s="1"/>
  <c r="J28" i="10" s="1"/>
  <c r="F28" i="10" a="1"/>
  <c r="F28" i="10" s="1"/>
  <c r="O26" i="10" a="1"/>
  <c r="O26" i="10" s="1"/>
  <c r="P26" i="10" s="1"/>
  <c r="I26" i="10" a="1"/>
  <c r="I26" i="10" s="1"/>
  <c r="J26" i="10" s="1"/>
  <c r="F26" i="10" a="1"/>
  <c r="F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O24" i="10" a="1"/>
  <c r="O24" i="10" s="1"/>
  <c r="P24" i="10" s="1"/>
  <c r="I24" i="10" a="1"/>
  <c r="I24" i="10" s="1"/>
  <c r="J24" i="10" s="1"/>
  <c r="F24" i="10" a="1"/>
  <c r="F24" i="10" s="1"/>
  <c r="O23" i="10" a="1"/>
  <c r="O23" i="10" s="1"/>
  <c r="P23" i="10" s="1"/>
  <c r="J23" i="10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7" i="10" l="1"/>
  <c r="J19" i="10" s="1"/>
  <c r="M17" i="10"/>
  <c r="M19" i="10" s="1"/>
  <c r="P16" i="10"/>
  <c r="P17" i="10" s="1"/>
  <c r="P18" i="10" s="1"/>
  <c r="P19" i="10" s="1"/>
  <c r="O29" i="10"/>
  <c r="P29" i="10" s="1"/>
  <c r="I29" i="10"/>
  <c r="J29" i="10"/>
  <c r="F29" i="10"/>
  <c r="G2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<sst xmlns="http://schemas.openxmlformats.org/spreadsheetml/2006/main" count="316" uniqueCount="186">
  <si>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</si>
  <si>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</si>
  <si>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</si>
  <si>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</si>
  <si>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</si>
  <si>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</si>
  <si>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</si>
  <si>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</si>
  <si>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</si>
  <si>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</si>
  <si>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</si>
  <si>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</si>
  <si>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</si>
  <si>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</si>
  <si>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</si>
  <si>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</si>
  <si>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</si>
  <si>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</si>
  <si>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</si>
  <si>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</si>
  <si>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</si>
  <si>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</si>
  <si>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</si>
  <si>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</si>
  <si>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</si>
  <si>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</si>
  <si>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</si>
  <si>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</si>
  <si>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</si>
  <si>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</si>
  <si>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</si>
  <si>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</si>
  <si>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</si>
  <si>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</si>
  <si>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</si>
  <si>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</si>
  <si>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</si>
  <si>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</si>
  <si>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</si>
  <si>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</si>
  <si>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</si>
  <si>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</si>
  <si>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</si>
  <si>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</si>
  <si>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</si>
  <si>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</si>
  <si>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</si>
  <si>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</si>
  <si>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</si>
  <si>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</si>
  <si>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</si>
  <si>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</si>
  <si>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</si>
  <si>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</si>
  <si>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</si>
  <si>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</si>
  <si>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</si>
  <si>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</si>
  <si>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</si>
  <si>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</si>
  <si>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</si>
  <si>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</si>
  <si>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</si>
  <si>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</si>
  <si>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</si>
  <si>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</si>
  <si>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</si>
  <si>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</si>
  <si>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</si>
  <si>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</si>
  <si>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</si>
  <si>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</si>
  <si>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</si>
  <si>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</si>
  <si>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</si>
  <si>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</si>
  <si>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</si>
  <si>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</si>
  <si>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</si>
  <si>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</si>
  <si>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</si>
  <si>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</si>
  <si>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</si>
  <si>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</si>
  <si>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</si>
  <si>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</si>
  <si>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</si>
  <si>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</si>
  <si>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</si>
  <si>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</si>
  <si>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</si>
  <si>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</si>
  <si>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</si>
  <si>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</si>
  <si>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</si>
  <si>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</si>
  <si>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</si>
  <si>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</si>
  <si>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</si>
  <si>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</si>
  <si>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</si>
  <si>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</si>
  <si>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</si>
  <si>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</si>
  <si>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</si>
  <si>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</si>
  <si>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</si>
  <si>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</si>
  <si>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</si>
  <si>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</si>
  <si>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</si>
  <si>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</si>
  <si>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</si>
  <si>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</si>
  <si>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</si>
  <si>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</si>
  <si>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</si>
  <si>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</si>
  <si>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</si>
  <si>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</si>
  <si>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</si>
  <si>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</si>
  <si>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</si>
  <si>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</si>
  <si>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</si>
  <si>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</si>
  <si>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</si>
  <si>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</si>
  <si>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</si>
  <si>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</si>
  <si>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</si>
  <si>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</si>
  <si>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</si>
  <si>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</si>
  <si>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</si>
  <si>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</si>
  <si>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</si>
  <si>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</si>
  <si>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</si>
  <si>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</si>
  <si>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</si>
  <si>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</si>
  <si>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</si>
  <si>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</si>
  <si>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</si>
  <si>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</si>
  <si>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</si>
  <si>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</si>
  <si>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</si>
  <si>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</si>
  <si>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</si>
  <si>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</si>
  <si>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</si>
  <si>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</si>
  <si>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</si>
  <si>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</si>
  <si>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</si>
  <si>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</si>
  <si>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</si>
  <si>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</si>
  <si>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</si>
  <si>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</si>
  <si>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</si>
  <si>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</si>
  <si>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</si>
  <si>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</si>
  <si>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</si>
  <si>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</si>
  <si>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</si>
  <si>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</si>
  <si>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</si>
  <si>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</si>
  <si>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</si>
  <si>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</si>
  <si>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</si>
  <si>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</si>
  <si>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</si>
  <si>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</si>
  <si>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</si>
  <si>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</si>
  <si>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UND</t>
  </si>
  <si>
    <t>BALANZA 60 KG</t>
  </si>
  <si>
    <t>SUMINCO</t>
  </si>
  <si>
    <t>TECNIPESA</t>
  </si>
  <si>
    <t>SOLUMATIC</t>
  </si>
  <si>
    <t>SE ELIGIO A SUMINCO POR HABER SUMINISTRADO LAS BALANZAS DEL PEDIDO ANTERIOR, CALIDAD Y CONFIANZA.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</si>
</sst>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[$$-540A]#,##0.00"/>
    <numFmt numFmtId="172" formatCode="[$$-409]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0" fontId="26" fillId="16" borderId="28" xfId="0" applyFont="1" applyFill="1" applyBorder="1" applyAlignment="1">
      <alignment horizontal="center" vertical="center" wrapText="1"/>
    </xf>
    <xf numFmtId="2" fontId="32" fillId="15" borderId="16" xfId="0" applyNumberFormat="1" applyFont="1" applyFill="1" applyBorder="1" applyAlignment="1">
      <alignment horizontal="center" vertical="center"/>
    </xf>
    <xf numFmtId="169" fontId="42" fillId="16" borderId="28" xfId="2" applyNumberFormat="1" applyFont="1" applyFill="1" applyBorder="1" applyAlignment="1">
      <alignment vertical="center" wrapText="1"/>
    </xf>
    <xf numFmtId="169" fontId="42" fillId="0" borderId="12" xfId="2" applyNumberFormat="1" applyFont="1" applyBorder="1" applyAlignment="1">
      <alignment horizontal="center" vertical="center"/>
    </xf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169" fontId="42" fillId="16" borderId="28" xfId="2" applyNumberFormat="1" applyFont="1" applyFill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69" fontId="42" fillId="16" borderId="28" xfId="0" applyNumberFormat="1" applyFont="1" applyFill="1" applyBorder="1" applyAlignment="1">
      <alignment vertical="center" wrapText="1"/>
    </xf>
    <xf numFmtId="169" fontId="42" fillId="0" borderId="14" xfId="0" applyNumberFormat="1" applyFont="1" applyBorder="1" applyAlignment="1">
      <alignment horizontal="center" vertical="center"/>
    </xf>
    <xf numFmtId="169" fontId="42" fillId="0" borderId="9" xfId="0" applyNumberFormat="1" applyFont="1" applyBorder="1" applyAlignment="1">
      <alignment horizontal="center" vertical="center"/>
    </xf>
    <xf numFmtId="169" fontId="42" fillId="16" borderId="28" xfId="0" applyNumberFormat="1" applyFont="1" applyFill="1" applyBorder="1" applyAlignment="1">
      <alignment horizontal="center" vertical="center" wrapText="1"/>
    </xf>
    <xf numFmtId="172" fontId="42" fillId="16" borderId="28" xfId="0" applyNumberFormat="1" applyFont="1" applyFill="1" applyBorder="1" applyAlignment="1">
      <alignment vertical="center" wrapText="1"/>
    </xf>
    <xf numFmtId="172" fontId="42" fillId="0" borderId="66" xfId="0" applyNumberFormat="1" applyFont="1" applyBorder="1" applyAlignment="1">
      <alignment horizontal="center" vertical="center"/>
    </xf>
    <xf numFmtId="172" fontId="42" fillId="0" borderId="67" xfId="0" applyNumberFormat="1" applyFont="1" applyBorder="1" applyAlignment="1">
      <alignment horizontal="center" vertical="center"/>
    </xf>
    <xf numFmtId="172" fontId="42" fillId="0" borderId="68" xfId="0" applyNumberFormat="1" applyFont="1" applyBorder="1"/>
    <xf numFmtId="172" fontId="42" fillId="0" borderId="69" xfId="0" applyNumberFormat="1" applyFont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zoomScale="40" zoomScaleNormal="40" zoomScaleSheetLayoutView="50" workbookViewId="0">
      <selection activeCell="E34" sqref="E34:P36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3"/>
      <c r="C2" s="156" t="s">
        <v>160</v>
      </c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01"/>
    </row>
    <row r="3" spans="1:17" ht="33" customHeight="1">
      <c r="A3" s="1"/>
      <c r="B3" s="154"/>
      <c r="C3" s="158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02"/>
    </row>
    <row r="4" spans="1:17" ht="33" customHeight="1">
      <c r="A4" s="1"/>
      <c r="B4" s="154"/>
      <c r="C4" s="160" t="s">
        <v>0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02"/>
    </row>
    <row r="5" spans="1:17" ht="33" customHeight="1">
      <c r="A5" s="1"/>
      <c r="B5" s="155"/>
      <c r="C5" s="158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02"/>
    </row>
    <row r="6" spans="1:17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2"/>
    </row>
    <row r="7" spans="1:17" ht="33" customHeight="1">
      <c r="A7" s="1"/>
      <c r="B7" s="126" t="s">
        <v>1</v>
      </c>
      <c r="C7" s="162" t="s">
        <v>179</v>
      </c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02"/>
    </row>
    <row r="8" spans="1:17" ht="33" customHeight="1">
      <c r="A8" s="1"/>
      <c r="B8" s="126" t="s">
        <v>2</v>
      </c>
      <c r="C8" s="164">
        <v>45930</v>
      </c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02"/>
    </row>
    <row r="9" spans="1:17" ht="33" customHeight="1">
      <c r="A9" s="1"/>
      <c r="B9" s="126" t="s">
        <v>3</v>
      </c>
      <c r="C9" s="162">
        <v>956</v>
      </c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02"/>
    </row>
    <row r="10" spans="1:17" ht="33" customHeight="1">
      <c r="A10" s="1"/>
      <c r="B10" s="126" t="s">
        <v>4</v>
      </c>
      <c r="C10" s="164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O10" s="163"/>
      <c r="P10" s="163"/>
      <c r="Q10" s="102"/>
    </row>
    <row r="11" spans="1:17" ht="33" customHeight="1">
      <c r="A11" s="1"/>
      <c r="B11" s="126" t="s">
        <v>5</v>
      </c>
      <c r="C11" s="165">
        <v>3.5459999999999998</v>
      </c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02"/>
    </row>
    <row r="12" spans="1:17" ht="14.25" customHeight="1">
      <c r="A12" s="1"/>
      <c r="B12" s="105"/>
      <c r="C12" s="5"/>
      <c r="D12" s="6"/>
      <c r="E12" s="166"/>
      <c r="F12" s="166"/>
      <c r="G12" s="167"/>
      <c r="H12" s="166"/>
      <c r="I12" s="166"/>
      <c r="J12" s="167"/>
      <c r="K12" s="166"/>
      <c r="L12" s="166"/>
      <c r="M12" s="167"/>
      <c r="N12" s="166"/>
      <c r="O12" s="166"/>
      <c r="P12" s="167"/>
      <c r="Q12" s="102"/>
    </row>
    <row r="13" spans="1:17" ht="52.8" customHeight="1">
      <c r="A13" s="1"/>
      <c r="B13" s="181"/>
      <c r="C13" s="141" t="s">
        <v>6</v>
      </c>
      <c r="D13" s="141" t="s">
        <v>7</v>
      </c>
      <c r="E13" s="143" t="s">
        <v>182</v>
      </c>
      <c r="F13" s="144"/>
      <c r="G13" s="145"/>
      <c r="H13" s="146" t="s">
        <v>183</v>
      </c>
      <c r="I13" s="147"/>
      <c r="J13" s="148"/>
      <c r="K13" s="171" t="s">
        <v>184</v>
      </c>
      <c r="L13" s="172"/>
      <c r="M13" s="173"/>
      <c r="N13" s="171" t="s">
        <v>176</v>
      </c>
      <c r="O13" s="172"/>
      <c r="P13" s="173"/>
      <c r="Q13" s="102"/>
    </row>
    <row r="14" spans="1:17" ht="33.6" customHeight="1">
      <c r="A14" s="1"/>
      <c r="B14" s="182"/>
      <c r="C14" s="142"/>
      <c r="D14" s="142"/>
      <c r="E14" s="149" t="s">
        <v>10</v>
      </c>
      <c r="F14" s="150"/>
      <c r="G14" s="124" t="s">
        <v>11</v>
      </c>
      <c r="H14" s="151" t="s">
        <v>10</v>
      </c>
      <c r="I14" s="152"/>
      <c r="J14" s="125" t="s">
        <v>11</v>
      </c>
      <c r="K14" s="174" t="s">
        <v>177</v>
      </c>
      <c r="L14" s="175"/>
      <c r="M14" s="94" t="s">
        <v>178</v>
      </c>
      <c r="N14" s="174" t="s">
        <v>10</v>
      </c>
      <c r="O14" s="175"/>
      <c r="P14" s="94" t="s">
        <v>11</v>
      </c>
      <c r="Q14" s="102"/>
    </row>
    <row r="15" spans="1:17" ht="69.599999999999994" customHeight="1">
      <c r="A15" s="1"/>
      <c r="B15" s="137" t="s">
        <v>181</v>
      </c>
      <c r="C15" s="137">
        <v>4</v>
      </c>
      <c r="D15" s="137" t="s">
        <v>180</v>
      </c>
      <c r="E15" s="179">
        <v>671</v>
      </c>
      <c r="F15" s="179"/>
      <c r="G15" s="139">
        <f>C15*E15</f>
        <v>2684</v>
      </c>
      <c r="H15" s="266">
        <v>950</v>
      </c>
      <c r="I15" s="266"/>
      <c r="J15" s="263">
        <f>C15*H15</f>
        <v>3800</v>
      </c>
      <c r="K15" s="266">
        <v>450</v>
      </c>
      <c r="L15" s="266"/>
      <c r="M15" s="267">
        <f>C15*K15</f>
        <v>1800</v>
      </c>
      <c r="N15" s="180"/>
      <c r="O15" s="180"/>
      <c r="P15" s="127"/>
      <c r="Q15" s="102"/>
    </row>
    <row r="16" spans="1:17" ht="25.5" customHeight="1">
      <c r="A16" s="1"/>
      <c r="B16" s="107"/>
      <c r="C16" s="82"/>
      <c r="D16" s="85"/>
      <c r="E16" s="170" t="s">
        <v>12</v>
      </c>
      <c r="F16" s="170"/>
      <c r="G16" s="140">
        <f>SUM(G15:G15)</f>
        <v>2684</v>
      </c>
      <c r="H16" s="170" t="s">
        <v>12</v>
      </c>
      <c r="I16" s="170"/>
      <c r="J16" s="264">
        <f>SUM(J15:J15)</f>
        <v>3800</v>
      </c>
      <c r="K16" s="170" t="s">
        <v>12</v>
      </c>
      <c r="L16" s="170"/>
      <c r="M16" s="268">
        <f>SUM(M15:M15)</f>
        <v>1800</v>
      </c>
      <c r="N16" s="178" t="s">
        <v>12</v>
      </c>
      <c r="O16" s="178"/>
      <c r="P16" s="129" t="e">
        <f>SUM(#REF!)</f>
        <v>#REF!</v>
      </c>
      <c r="Q16" s="102"/>
    </row>
    <row r="17" spans="1:17" ht="25.5" customHeight="1">
      <c r="A17" s="1"/>
      <c r="B17" s="103"/>
      <c r="C17" s="82"/>
      <c r="D17" s="85"/>
      <c r="E17" s="178" t="s">
        <v>13</v>
      </c>
      <c r="F17" s="178"/>
      <c r="G17" s="140">
        <f>+G16*0.18</f>
        <v>483.12</v>
      </c>
      <c r="H17" s="178" t="s">
        <v>13</v>
      </c>
      <c r="I17" s="178"/>
      <c r="J17" s="265">
        <f>J16*0.18</f>
        <v>684</v>
      </c>
      <c r="K17" s="178" t="s">
        <v>13</v>
      </c>
      <c r="L17" s="178"/>
      <c r="M17" s="269">
        <f>0.18*M16</f>
        <v>324</v>
      </c>
      <c r="N17" s="178" t="s">
        <v>13</v>
      </c>
      <c r="O17" s="178"/>
      <c r="P17" s="130" t="e">
        <f>P16*0.18</f>
        <v>#REF!</v>
      </c>
      <c r="Q17" s="102"/>
    </row>
    <row r="18" spans="1:17" ht="25.5" customHeight="1">
      <c r="A18" s="1"/>
      <c r="B18" s="103"/>
      <c r="C18" s="82"/>
      <c r="D18" s="85"/>
      <c r="E18" s="178" t="s">
        <v>14</v>
      </c>
      <c r="F18" s="178"/>
      <c r="G18" s="140"/>
      <c r="H18" s="178" t="s">
        <v>14</v>
      </c>
      <c r="I18" s="178"/>
      <c r="J18" s="265"/>
      <c r="K18" s="178" t="s">
        <v>14</v>
      </c>
      <c r="L18" s="178"/>
      <c r="M18" s="270"/>
      <c r="N18" s="178" t="s">
        <v>175</v>
      </c>
      <c r="O18" s="178"/>
      <c r="P18" s="131" t="e">
        <f>SUM(P16:P17)</f>
        <v>#REF!</v>
      </c>
      <c r="Q18" s="102"/>
    </row>
    <row r="19" spans="1:17" ht="25.5" customHeight="1">
      <c r="A19" s="1"/>
      <c r="B19" s="103"/>
      <c r="C19" s="83"/>
      <c r="D19" s="85"/>
      <c r="E19" s="178" t="s">
        <v>15</v>
      </c>
      <c r="F19" s="178"/>
      <c r="G19" s="140">
        <f>+G16+G17</f>
        <v>3167.12</v>
      </c>
      <c r="H19" s="178" t="s">
        <v>15</v>
      </c>
      <c r="I19" s="178"/>
      <c r="J19" s="265">
        <f>SUM(J16:J18)</f>
        <v>4484</v>
      </c>
      <c r="K19" s="178" t="s">
        <v>15</v>
      </c>
      <c r="L19" s="178"/>
      <c r="M19" s="271">
        <f>SUM(M16:M17)</f>
        <v>2124</v>
      </c>
      <c r="N19" s="178" t="s">
        <v>15</v>
      </c>
      <c r="O19" s="178"/>
      <c r="P19" s="132" t="e">
        <f>P18*3.56</f>
        <v>#REF!</v>
      </c>
      <c r="Q19" s="102"/>
    </row>
    <row r="20" spans="1:17" ht="14.25" customHeight="1">
      <c r="A20" s="1"/>
      <c r="B20" s="108"/>
      <c r="C20" s="7"/>
      <c r="D20" s="7"/>
      <c r="E20" s="7"/>
      <c r="F20" s="7"/>
      <c r="G20" s="8"/>
      <c r="H20" s="7"/>
      <c r="I20" s="7"/>
      <c r="J20" s="8"/>
      <c r="K20" s="8"/>
      <c r="L20" s="8"/>
      <c r="M20" s="128"/>
      <c r="N20" s="8"/>
      <c r="O20" s="8"/>
      <c r="P20" s="128"/>
      <c r="Q20" s="102"/>
    </row>
    <row r="21" spans="1:17" ht="14.25" customHeight="1">
      <c r="A21" s="1"/>
      <c r="B21" s="109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2"/>
    </row>
    <row r="22" spans="1:17" ht="33" customHeight="1">
      <c r="A22" s="1"/>
      <c r="B22" s="176" t="s">
        <v>16</v>
      </c>
      <c r="C22" s="177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2"/>
    </row>
    <row r="23" spans="1:17" ht="30.6" customHeight="1">
      <c r="A23" s="1"/>
      <c r="B23" s="168" t="s">
        <v>17</v>
      </c>
      <c r="C23" s="169"/>
      <c r="D23" s="72">
        <v>0.4</v>
      </c>
      <c r="E23" s="73" t="s">
        <v>144</v>
      </c>
      <c r="F23" s="78" cm="1">
        <f t="array" ref="F23">_xlfn.IFS(E23=PUNTAJES!$E$9,PUNTAJES!$F$9,E23=PUNTAJES!$E$10,PUNTAJES!$F$10,E23=PUNTAJES!$E$11,PUNTAJES!$F$11,E23=PUNTAJES!$E$12,PUNTAJES!$F$12,E23=PUNTAJES!$E$13,PUNTAJES!$F$13)</f>
        <v>3</v>
      </c>
      <c r="G23" s="79">
        <f>D23*F23</f>
        <v>1.2000000000000002</v>
      </c>
      <c r="H23" s="73" t="s">
        <v>141</v>
      </c>
      <c r="I23" s="78" cm="1">
        <f t="array" ref="I23">_xlfn.IFS(H23=PUNTAJES!$E$9,PUNTAJES!$F$9,H23=PUNTAJES!$E$10,PUNTAJES!$F$10,H23=PUNTAJES!$E$11,PUNTAJES!$F$11,H23=PUNTAJES!$E$12,PUNTAJES!$F$12,H23=PUNTAJES!$E$13,PUNTAJES!$F$13)</f>
        <v>2</v>
      </c>
      <c r="J23" s="133">
        <f>D23*I23</f>
        <v>0.8</v>
      </c>
      <c r="K23" s="73" t="s">
        <v>147</v>
      </c>
      <c r="L23" s="78">
        <v>3</v>
      </c>
      <c r="M23" s="133">
        <v>0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3">
        <f t="shared" ref="P23:P28" si="0">D23*O23</f>
        <v>0.8</v>
      </c>
      <c r="Q23" s="102"/>
    </row>
    <row r="24" spans="1:17" ht="30.6" customHeight="1">
      <c r="A24" s="1"/>
      <c r="B24" s="168" t="s">
        <v>155</v>
      </c>
      <c r="C24" s="169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79">
        <f t="shared" ref="G24:G28" si="1">D24*F24</f>
        <v>1</v>
      </c>
      <c r="H24" s="74" t="s">
        <v>129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4</v>
      </c>
      <c r="J24" s="133">
        <f t="shared" ref="J24:J28" si="2">D24*I24</f>
        <v>0.8</v>
      </c>
      <c r="K24" s="74" t="s">
        <v>173</v>
      </c>
      <c r="L24" s="78">
        <v>5</v>
      </c>
      <c r="M24" s="133">
        <v>1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3">
        <f t="shared" si="0"/>
        <v>0.4</v>
      </c>
      <c r="Q24" s="102"/>
    </row>
    <row r="25" spans="1:17" ht="30.6" customHeight="1">
      <c r="A25" s="2"/>
      <c r="B25" s="168" t="s">
        <v>143</v>
      </c>
      <c r="C25" s="169"/>
      <c r="D25" s="75">
        <v>0.1</v>
      </c>
      <c r="E25" s="76" t="s">
        <v>149</v>
      </c>
      <c r="F25" s="81" cm="1">
        <f t="array" ref="F25">_xlfn.IFS(E25=PUNTAJES!$B$12,PUNTAJES!$C$12,E25=PUNTAJES!$B$13,PUNTAJES!$C$13,E25=PUNTAJES!$B$14,PUNTAJES!$C$14,E25=PUNTAJES!$B$15,PUNTAJES!$C$15,E25=PUNTAJES!$B$16,PUNTAJES!$C$16)</f>
        <v>4</v>
      </c>
      <c r="G25" s="79">
        <v>0.3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3">
        <f t="shared" si="2"/>
        <v>0.30000000000000004</v>
      </c>
      <c r="K25" s="76" t="s">
        <v>152</v>
      </c>
      <c r="L25" s="78">
        <v>4</v>
      </c>
      <c r="M25" s="133">
        <v>1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3">
        <f t="shared" si="0"/>
        <v>0.1</v>
      </c>
      <c r="Q25" s="110"/>
    </row>
    <row r="26" spans="1:17" ht="30.6" customHeight="1">
      <c r="A26" s="1"/>
      <c r="B26" s="168" t="s">
        <v>163</v>
      </c>
      <c r="C26" s="169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3">
        <f t="shared" si="2"/>
        <v>0</v>
      </c>
      <c r="K26" s="74" t="s">
        <v>167</v>
      </c>
      <c r="L26" s="78">
        <v>0</v>
      </c>
      <c r="M26" s="133"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3">
        <f t="shared" si="0"/>
        <v>0.75</v>
      </c>
      <c r="Q26" s="102"/>
    </row>
    <row r="27" spans="1:17" ht="30.6" customHeight="1">
      <c r="A27" s="1"/>
      <c r="B27" s="168" t="s">
        <v>157</v>
      </c>
      <c r="C27" s="169"/>
      <c r="D27" s="72">
        <v>0.05</v>
      </c>
      <c r="E27" s="74" t="s">
        <v>145</v>
      </c>
      <c r="F27" s="80" cm="1">
        <f t="array" ref="F27">_xlfn.IFS(E27=PUNTAJES!$H$9,PUNTAJES!$I$9,E27=PUNTAJES!$H$10,PUNTAJES!$I$10,E27=PUNTAJES!$H$11,PUNTAJES!$I$11,E27=PUNTAJES!$H$12,PUNTAJES!$I$12)</f>
        <v>2</v>
      </c>
      <c r="G27" s="79">
        <f t="shared" si="1"/>
        <v>0.1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3">
        <f t="shared" si="2"/>
        <v>0.1</v>
      </c>
      <c r="K27" s="74" t="s">
        <v>145</v>
      </c>
      <c r="L27" s="78">
        <v>2</v>
      </c>
      <c r="M27" s="133">
        <v>0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3">
        <f t="shared" si="0"/>
        <v>0.1</v>
      </c>
      <c r="Q27" s="102"/>
    </row>
    <row r="28" spans="1:17" ht="30.6" customHeight="1" thickBot="1">
      <c r="A28" s="1"/>
      <c r="B28" s="168" t="s">
        <v>124</v>
      </c>
      <c r="C28" s="169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79">
        <f t="shared" si="1"/>
        <v>0.30000000000000004</v>
      </c>
      <c r="H28" s="74" t="s">
        <v>130</v>
      </c>
      <c r="I28" s="80" cm="1">
        <f t="array" ref="I28">_xlfn.IFS(H28=PUNTAJES!$E$4,PUNTAJES!$F$4,H28=PUNTAJES!$E$5,PUNTAJES!$F$5,H28=PUNTAJES!$E$6,PUNTAJES!$F$6)</f>
        <v>2</v>
      </c>
      <c r="J28" s="134">
        <f t="shared" si="2"/>
        <v>0.2</v>
      </c>
      <c r="K28" s="74" t="s">
        <v>127</v>
      </c>
      <c r="L28" s="78">
        <v>3</v>
      </c>
      <c r="M28" s="134">
        <v>0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4">
        <f t="shared" si="0"/>
        <v>0.30000000000000004</v>
      </c>
      <c r="Q28" s="102"/>
    </row>
    <row r="29" spans="1:17" ht="30.6" customHeight="1" thickBot="1">
      <c r="A29" s="1"/>
      <c r="B29" s="168" t="s">
        <v>15</v>
      </c>
      <c r="C29" s="169"/>
      <c r="D29" s="77">
        <f>SUM(D23:D28)</f>
        <v>1.0000000000000002</v>
      </c>
      <c r="E29" s="84" t="s">
        <v>159</v>
      </c>
      <c r="F29" s="119">
        <f>SUM(F23:F28)</f>
        <v>17</v>
      </c>
      <c r="G29" s="138">
        <v>2.4</v>
      </c>
      <c r="H29" s="84" t="s">
        <v>159</v>
      </c>
      <c r="I29" s="119">
        <f>SUM(I23:I28)</f>
        <v>13</v>
      </c>
      <c r="J29" s="136">
        <f>SUM(J23:J28)</f>
        <v>2.2000000000000002</v>
      </c>
      <c r="K29" s="84" t="s">
        <v>159</v>
      </c>
      <c r="L29" s="78">
        <f>SUM(L23:L28)</f>
        <v>17</v>
      </c>
      <c r="M29" s="136">
        <v>2</v>
      </c>
      <c r="N29" s="84" t="s">
        <v>159</v>
      </c>
      <c r="O29" s="119">
        <f>SUM(O23:O28)</f>
        <v>15</v>
      </c>
      <c r="P29" s="135">
        <f>SUM(P23:P28)</f>
        <v>2.4500000000000002</v>
      </c>
      <c r="Q29" s="102"/>
    </row>
    <row r="30" spans="1:17" ht="31.8" customHeight="1">
      <c r="A30" s="1"/>
      <c r="B30" s="111"/>
      <c r="C30" s="195" t="s">
        <v>18</v>
      </c>
      <c r="D30" s="196"/>
      <c r="E30" s="190"/>
      <c r="F30" s="191"/>
      <c r="G30" s="193"/>
      <c r="H30" s="190"/>
      <c r="I30" s="191"/>
      <c r="J30" s="193"/>
      <c r="K30" s="190"/>
      <c r="L30" s="191"/>
      <c r="M30" s="193"/>
      <c r="N30" s="190" t="s">
        <v>171</v>
      </c>
      <c r="O30" s="191"/>
      <c r="P30" s="193"/>
      <c r="Q30" s="102"/>
    </row>
    <row r="31" spans="1:17" ht="31.8" customHeight="1">
      <c r="A31" s="1"/>
      <c r="B31" s="111"/>
      <c r="C31" s="188" t="s">
        <v>161</v>
      </c>
      <c r="D31" s="194"/>
      <c r="E31" s="190"/>
      <c r="F31" s="191"/>
      <c r="G31" s="192"/>
      <c r="H31" s="190"/>
      <c r="I31" s="191"/>
      <c r="J31" s="192"/>
      <c r="K31" s="190"/>
      <c r="L31" s="191"/>
      <c r="M31" s="192"/>
      <c r="N31" s="190" t="s">
        <v>172</v>
      </c>
      <c r="O31" s="191"/>
      <c r="P31" s="192"/>
      <c r="Q31" s="102"/>
    </row>
    <row r="32" spans="1:17" ht="31.8" customHeight="1">
      <c r="A32" s="1"/>
      <c r="B32" s="111"/>
      <c r="C32" s="188" t="s">
        <v>19</v>
      </c>
      <c r="D32" s="189"/>
      <c r="E32" s="190"/>
      <c r="F32" s="191"/>
      <c r="G32" s="192"/>
      <c r="H32" s="190"/>
      <c r="I32" s="191"/>
      <c r="J32" s="192"/>
      <c r="K32" s="190"/>
      <c r="L32" s="191"/>
      <c r="M32" s="192"/>
      <c r="N32" s="190" t="s">
        <v>174</v>
      </c>
      <c r="O32" s="191"/>
      <c r="P32" s="192"/>
      <c r="Q32" s="102"/>
    </row>
    <row r="33" spans="1:17" ht="36.6" customHeight="1">
      <c r="A33" s="1"/>
      <c r="B33" s="109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2"/>
    </row>
    <row r="34" spans="1:17" ht="29.4" customHeight="1">
      <c r="A34" s="2"/>
      <c r="B34" s="183" t="s">
        <v>20</v>
      </c>
      <c r="C34" s="184"/>
      <c r="D34" s="184"/>
      <c r="E34" s="185" t="s">
        <v>185</v>
      </c>
      <c r="F34" s="185"/>
      <c r="G34" s="186"/>
      <c r="H34" s="186"/>
      <c r="I34" s="186"/>
      <c r="J34" s="186"/>
      <c r="K34" s="186"/>
      <c r="L34" s="186"/>
      <c r="M34" s="186"/>
      <c r="N34" s="186"/>
      <c r="O34" s="186"/>
      <c r="P34" s="186"/>
      <c r="Q34" s="110"/>
    </row>
    <row r="35" spans="1:17" ht="33.6" customHeight="1">
      <c r="A35" s="2"/>
      <c r="B35" s="112"/>
      <c r="C35" s="12"/>
      <c r="D35" s="12"/>
      <c r="E35" s="186"/>
      <c r="F35" s="186"/>
      <c r="G35" s="187"/>
      <c r="H35" s="187"/>
      <c r="I35" s="187"/>
      <c r="J35" s="187"/>
      <c r="K35" s="187"/>
      <c r="L35" s="187"/>
      <c r="M35" s="187"/>
      <c r="N35" s="187"/>
      <c r="O35" s="187"/>
      <c r="P35" s="187"/>
      <c r="Q35" s="110"/>
    </row>
    <row r="36" spans="1:17" ht="27.6" customHeight="1">
      <c r="A36" s="2"/>
      <c r="B36" s="109"/>
      <c r="C36" s="13"/>
      <c r="D36" s="13"/>
      <c r="E36" s="186"/>
      <c r="F36" s="186"/>
      <c r="G36" s="186"/>
      <c r="H36" s="186"/>
      <c r="I36" s="186"/>
      <c r="J36" s="186"/>
      <c r="K36" s="186"/>
      <c r="L36" s="186"/>
      <c r="M36" s="186"/>
      <c r="N36" s="186"/>
      <c r="O36" s="186"/>
      <c r="P36" s="186"/>
      <c r="Q36" s="110"/>
    </row>
    <row r="37" spans="1:17" ht="14.25" customHeight="1" thickBot="1">
      <c r="A37" s="1"/>
      <c r="B37" s="113"/>
      <c r="C37" s="114"/>
      <c r="D37" s="114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6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E15:F15"/>
    <mergeCell ref="H15:I15"/>
    <mergeCell ref="K15:L15"/>
    <mergeCell ref="N15:O15"/>
    <mergeCell ref="N30:P30"/>
    <mergeCell ref="C31:D31"/>
    <mergeCell ref="E31:G31"/>
    <mergeCell ref="H31:J31"/>
    <mergeCell ref="B28:C28"/>
    <mergeCell ref="B29:C29"/>
    <mergeCell ref="C30:D30"/>
    <mergeCell ref="E30:G30"/>
    <mergeCell ref="H30:J30"/>
    <mergeCell ref="N31:P31"/>
    <mergeCell ref="K30:M30"/>
    <mergeCell ref="K31:M31"/>
    <mergeCell ref="B34:D34"/>
    <mergeCell ref="E34:P36"/>
    <mergeCell ref="C32:D32"/>
    <mergeCell ref="E32:G32"/>
    <mergeCell ref="H32:J32"/>
    <mergeCell ref="N32:P32"/>
    <mergeCell ref="K32:M32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E19:F19"/>
    <mergeCell ref="H19:I19"/>
    <mergeCell ref="B26:C26"/>
    <mergeCell ref="N19:O19"/>
    <mergeCell ref="B23:C23"/>
    <mergeCell ref="B24:C24"/>
    <mergeCell ref="B25:C25"/>
    <mergeCell ref="E16:F16"/>
    <mergeCell ref="H16:I16"/>
    <mergeCell ref="N13:P13"/>
    <mergeCell ref="K13:M13"/>
    <mergeCell ref="K14:L14"/>
    <mergeCell ref="N14:O14"/>
    <mergeCell ref="B22:C22"/>
    <mergeCell ref="N16:O16"/>
    <mergeCell ref="K16:L16"/>
    <mergeCell ref="B13:B14"/>
    <mergeCell ref="C13:C14"/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D13:D14"/>
    <mergeCell ref="E13:G13"/>
    <mergeCell ref="H13:J13"/>
    <mergeCell ref="E14:F14"/>
    <mergeCell ref="H14:I14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3"/>
      <c r="C2" s="156" t="s">
        <v>160</v>
      </c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225"/>
      <c r="Q2" s="197"/>
      <c r="R2" s="198"/>
      <c r="S2" s="199"/>
      <c r="T2" s="101"/>
    </row>
    <row r="3" spans="1:20" ht="33" customHeight="1">
      <c r="A3" s="1"/>
      <c r="B3" s="154"/>
      <c r="C3" s="158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226"/>
      <c r="Q3" s="200"/>
      <c r="R3" s="201"/>
      <c r="S3" s="201"/>
      <c r="T3" s="102"/>
    </row>
    <row r="4" spans="1:20" ht="33" customHeight="1">
      <c r="A4" s="1"/>
      <c r="B4" s="154"/>
      <c r="C4" s="160" t="s">
        <v>0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227"/>
      <c r="Q4" s="200"/>
      <c r="R4" s="201"/>
      <c r="S4" s="201"/>
      <c r="T4" s="102"/>
    </row>
    <row r="5" spans="1:20" ht="33" customHeight="1">
      <c r="A5" s="1"/>
      <c r="B5" s="155"/>
      <c r="C5" s="158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226"/>
      <c r="Q5" s="202"/>
      <c r="R5" s="203"/>
      <c r="S5" s="203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62" t="s">
        <v>121</v>
      </c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02"/>
    </row>
    <row r="8" spans="1:20" ht="33" customHeight="1">
      <c r="A8" s="1"/>
      <c r="B8" s="104" t="s">
        <v>2</v>
      </c>
      <c r="C8" s="164">
        <v>45555</v>
      </c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02"/>
    </row>
    <row r="9" spans="1:20" ht="33" customHeight="1">
      <c r="A9" s="1"/>
      <c r="B9" s="104" t="s">
        <v>3</v>
      </c>
      <c r="C9" s="164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02"/>
    </row>
    <row r="10" spans="1:20" ht="33" customHeight="1">
      <c r="A10" s="1"/>
      <c r="B10" s="104" t="s">
        <v>4</v>
      </c>
      <c r="C10" s="164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O10" s="163"/>
      <c r="P10" s="163"/>
      <c r="Q10" s="163"/>
      <c r="R10" s="163"/>
      <c r="S10" s="163"/>
      <c r="T10" s="102"/>
    </row>
    <row r="11" spans="1:20" ht="33" customHeight="1">
      <c r="A11" s="1"/>
      <c r="B11" s="104" t="s">
        <v>5</v>
      </c>
      <c r="C11" s="165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02"/>
    </row>
    <row r="12" spans="1:20" ht="14.25" customHeight="1">
      <c r="A12" s="1"/>
      <c r="B12" s="105"/>
      <c r="C12" s="5"/>
      <c r="D12" s="6"/>
      <c r="E12" s="166"/>
      <c r="F12" s="166"/>
      <c r="G12" s="167"/>
      <c r="H12" s="166"/>
      <c r="I12" s="166"/>
      <c r="J12" s="167"/>
      <c r="K12" s="166"/>
      <c r="L12" s="166"/>
      <c r="M12" s="167"/>
      <c r="N12" s="213"/>
      <c r="O12" s="213"/>
      <c r="P12" s="167"/>
      <c r="Q12" s="213"/>
      <c r="R12" s="213"/>
      <c r="S12" s="167"/>
      <c r="T12" s="102"/>
    </row>
    <row r="13" spans="1:20" ht="52.8" customHeight="1">
      <c r="A13" s="1"/>
      <c r="B13" s="181"/>
      <c r="C13" s="232" t="s">
        <v>6</v>
      </c>
      <c r="D13" s="233"/>
      <c r="E13" s="143" t="s">
        <v>168</v>
      </c>
      <c r="F13" s="144"/>
      <c r="G13" s="145"/>
      <c r="H13" s="146" t="s">
        <v>169</v>
      </c>
      <c r="I13" s="147"/>
      <c r="J13" s="209"/>
      <c r="K13" s="171" t="s">
        <v>170</v>
      </c>
      <c r="L13" s="172"/>
      <c r="M13" s="173"/>
      <c r="N13" s="216" t="s">
        <v>8</v>
      </c>
      <c r="O13" s="217"/>
      <c r="P13" s="218"/>
      <c r="Q13" s="210" t="s">
        <v>9</v>
      </c>
      <c r="R13" s="211"/>
      <c r="S13" s="212"/>
      <c r="T13" s="102"/>
    </row>
    <row r="14" spans="1:20" ht="33.6" customHeight="1">
      <c r="A14" s="1"/>
      <c r="B14" s="182"/>
      <c r="C14" s="234"/>
      <c r="D14" s="235"/>
      <c r="E14" s="228" t="s">
        <v>10</v>
      </c>
      <c r="F14" s="229"/>
      <c r="G14" s="86" t="s">
        <v>11</v>
      </c>
      <c r="H14" s="230" t="s">
        <v>10</v>
      </c>
      <c r="I14" s="231"/>
      <c r="J14" s="87" t="s">
        <v>11</v>
      </c>
      <c r="K14" s="174" t="s">
        <v>10</v>
      </c>
      <c r="L14" s="175"/>
      <c r="M14" s="94" t="s">
        <v>11</v>
      </c>
      <c r="N14" s="221" t="s">
        <v>10</v>
      </c>
      <c r="O14" s="222"/>
      <c r="P14" s="95" t="s">
        <v>11</v>
      </c>
      <c r="Q14" s="242" t="s">
        <v>10</v>
      </c>
      <c r="R14" s="243"/>
      <c r="S14" s="96" t="s">
        <v>11</v>
      </c>
      <c r="T14" s="102"/>
    </row>
    <row r="15" spans="1:20" ht="54.75" customHeight="1">
      <c r="A15" s="1"/>
      <c r="B15" s="106" t="s">
        <v>162</v>
      </c>
      <c r="C15" s="240">
        <v>1</v>
      </c>
      <c r="D15" s="241"/>
      <c r="E15" s="214">
        <v>18.5</v>
      </c>
      <c r="F15" s="215"/>
      <c r="G15" s="88">
        <f>C15*E15</f>
        <v>18.5</v>
      </c>
      <c r="H15" s="224">
        <v>25</v>
      </c>
      <c r="I15" s="215"/>
      <c r="J15" s="91">
        <f>C15*H15</f>
        <v>25</v>
      </c>
      <c r="K15" s="236"/>
      <c r="L15" s="236"/>
      <c r="M15" s="97"/>
      <c r="N15" s="223"/>
      <c r="O15" s="223"/>
      <c r="P15" s="98"/>
      <c r="Q15" s="223"/>
      <c r="R15" s="223"/>
      <c r="S15" s="98"/>
      <c r="T15" s="102"/>
    </row>
    <row r="16" spans="1:20" ht="25.5" customHeight="1">
      <c r="A16" s="1"/>
      <c r="B16" s="107"/>
      <c r="C16" s="82"/>
      <c r="D16" s="85"/>
      <c r="E16" s="220" t="s">
        <v>12</v>
      </c>
      <c r="F16" s="220"/>
      <c r="G16" s="89">
        <f>SUM(G15:G15)</f>
        <v>18.5</v>
      </c>
      <c r="H16" s="220" t="s">
        <v>12</v>
      </c>
      <c r="I16" s="220"/>
      <c r="J16" s="92">
        <f>SUM(J15:J15)</f>
        <v>25</v>
      </c>
      <c r="K16" s="220" t="s">
        <v>12</v>
      </c>
      <c r="L16" s="220"/>
      <c r="M16" s="99"/>
      <c r="N16" s="220" t="s">
        <v>12</v>
      </c>
      <c r="O16" s="220"/>
      <c r="P16" s="99"/>
      <c r="Q16" s="220" t="s">
        <v>12</v>
      </c>
      <c r="R16" s="220"/>
      <c r="S16" s="99"/>
      <c r="T16" s="102"/>
    </row>
    <row r="17" spans="1:20" ht="25.5" customHeight="1">
      <c r="A17" s="1"/>
      <c r="B17" s="103"/>
      <c r="C17" s="82"/>
      <c r="D17" s="85"/>
      <c r="E17" s="220" t="s">
        <v>13</v>
      </c>
      <c r="F17" s="220"/>
      <c r="G17" s="90">
        <f>G16*0.18</f>
        <v>3.33</v>
      </c>
      <c r="H17" s="220" t="s">
        <v>13</v>
      </c>
      <c r="I17" s="220"/>
      <c r="J17" s="93">
        <f>J16*0.18</f>
        <v>4.5</v>
      </c>
      <c r="K17" s="220" t="s">
        <v>13</v>
      </c>
      <c r="L17" s="220"/>
      <c r="M17" s="99"/>
      <c r="N17" s="220" t="s">
        <v>13</v>
      </c>
      <c r="O17" s="220"/>
      <c r="P17" s="99"/>
      <c r="Q17" s="220" t="s">
        <v>13</v>
      </c>
      <c r="R17" s="220"/>
      <c r="S17" s="99"/>
      <c r="T17" s="102"/>
    </row>
    <row r="18" spans="1:20" ht="25.5" customHeight="1">
      <c r="A18" s="1"/>
      <c r="B18" s="103"/>
      <c r="C18" s="83"/>
      <c r="D18" s="85"/>
      <c r="E18" s="220" t="s">
        <v>15</v>
      </c>
      <c r="F18" s="220"/>
      <c r="G18" s="90">
        <f>SUM(G16:G17)</f>
        <v>21.83</v>
      </c>
      <c r="H18" s="220" t="s">
        <v>15</v>
      </c>
      <c r="I18" s="220"/>
      <c r="J18" s="93">
        <f>SUM(J16:J17)</f>
        <v>29.5</v>
      </c>
      <c r="K18" s="220" t="s">
        <v>15</v>
      </c>
      <c r="L18" s="220"/>
      <c r="M18" s="99"/>
      <c r="N18" s="220" t="s">
        <v>15</v>
      </c>
      <c r="O18" s="220"/>
      <c r="P18" s="99"/>
      <c r="Q18" s="220" t="s">
        <v>15</v>
      </c>
      <c r="R18" s="220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9"/>
      <c r="Q20" s="208"/>
      <c r="R20" s="70"/>
      <c r="S20" s="10"/>
      <c r="T20" s="102"/>
    </row>
    <row r="21" spans="1:20" ht="33" customHeight="1">
      <c r="A21" s="1"/>
      <c r="B21" s="176" t="s">
        <v>16</v>
      </c>
      <c r="C21" s="177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68" t="s">
        <v>17</v>
      </c>
      <c r="C22" s="169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68" t="s">
        <v>155</v>
      </c>
      <c r="C23" s="169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68" t="s">
        <v>143</v>
      </c>
      <c r="C24" s="169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68" t="s">
        <v>156</v>
      </c>
      <c r="C25" s="169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68" t="s">
        <v>157</v>
      </c>
      <c r="C26" s="169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68" t="s">
        <v>158</v>
      </c>
      <c r="C27" s="169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68" t="s">
        <v>15</v>
      </c>
      <c r="C28" s="169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195" t="s">
        <v>18</v>
      </c>
      <c r="D29" s="196"/>
      <c r="E29" s="190"/>
      <c r="F29" s="191"/>
      <c r="G29" s="193"/>
      <c r="H29" s="190"/>
      <c r="I29" s="191"/>
      <c r="J29" s="193"/>
      <c r="K29" s="190"/>
      <c r="L29" s="191"/>
      <c r="M29" s="193"/>
      <c r="N29" s="190"/>
      <c r="O29" s="191"/>
      <c r="P29" s="193"/>
      <c r="Q29" s="190"/>
      <c r="R29" s="191"/>
      <c r="S29" s="193"/>
      <c r="T29" s="102"/>
    </row>
    <row r="30" spans="1:20" ht="31.8" customHeight="1">
      <c r="A30" s="1"/>
      <c r="B30" s="111"/>
      <c r="C30" s="188" t="s">
        <v>161</v>
      </c>
      <c r="D30" s="194"/>
      <c r="E30" s="190"/>
      <c r="F30" s="191"/>
      <c r="G30" s="192"/>
      <c r="H30" s="190"/>
      <c r="I30" s="191"/>
      <c r="J30" s="192"/>
      <c r="K30" s="190"/>
      <c r="L30" s="191"/>
      <c r="M30" s="192"/>
      <c r="N30" s="190"/>
      <c r="O30" s="191"/>
      <c r="P30" s="192"/>
      <c r="Q30" s="190"/>
      <c r="R30" s="191"/>
      <c r="S30" s="192"/>
      <c r="T30" s="102"/>
    </row>
    <row r="31" spans="1:20" ht="31.8" customHeight="1">
      <c r="A31" s="1"/>
      <c r="B31" s="111"/>
      <c r="C31" s="188" t="s">
        <v>19</v>
      </c>
      <c r="D31" s="189"/>
      <c r="E31" s="190"/>
      <c r="F31" s="191"/>
      <c r="G31" s="192"/>
      <c r="H31" s="190"/>
      <c r="I31" s="191"/>
      <c r="J31" s="192"/>
      <c r="K31" s="190"/>
      <c r="L31" s="191"/>
      <c r="M31" s="192"/>
      <c r="N31" s="190"/>
      <c r="O31" s="191"/>
      <c r="P31" s="192"/>
      <c r="Q31" s="190"/>
      <c r="R31" s="191"/>
      <c r="S31" s="192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7"/>
      <c r="O32" s="238"/>
      <c r="P32" s="239"/>
      <c r="Q32" s="11"/>
      <c r="R32" s="11"/>
      <c r="S32" s="11"/>
      <c r="T32" s="102"/>
    </row>
    <row r="33" spans="1:20" ht="29.4" customHeight="1">
      <c r="A33" s="2"/>
      <c r="B33" s="207" t="s">
        <v>20</v>
      </c>
      <c r="C33" s="208"/>
      <c r="D33" s="208"/>
      <c r="E33" s="204"/>
      <c r="F33" s="204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205"/>
      <c r="T33" s="110"/>
    </row>
    <row r="34" spans="1:20" ht="14.25" customHeight="1">
      <c r="A34" s="2"/>
      <c r="B34" s="112"/>
      <c r="C34" s="12"/>
      <c r="D34" s="12"/>
      <c r="E34" s="205"/>
      <c r="F34" s="205"/>
      <c r="G34" s="206"/>
      <c r="H34" s="206"/>
      <c r="I34" s="206"/>
      <c r="J34" s="206"/>
      <c r="K34" s="206"/>
      <c r="L34" s="206"/>
      <c r="M34" s="206"/>
      <c r="N34" s="206"/>
      <c r="O34" s="206"/>
      <c r="P34" s="206"/>
      <c r="Q34" s="206"/>
      <c r="R34" s="206"/>
      <c r="S34" s="205"/>
      <c r="T34" s="110"/>
    </row>
    <row r="35" spans="1:20" ht="14.25" customHeight="1">
      <c r="A35" s="2"/>
      <c r="B35" s="109"/>
      <c r="C35" s="13"/>
      <c r="D35" s="13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0" t="s">
        <v>102</v>
      </c>
      <c r="C2" s="251"/>
      <c r="D2" s="251"/>
      <c r="E2" s="251"/>
      <c r="F2" s="252"/>
    </row>
    <row r="3" spans="2:6" ht="15" thickBot="1">
      <c r="B3" s="244" t="s">
        <v>101</v>
      </c>
      <c r="C3" s="245"/>
      <c r="D3" s="245"/>
      <c r="E3" s="245"/>
      <c r="F3" s="246"/>
    </row>
    <row r="4" spans="2:6" ht="15" thickBot="1">
      <c r="B4" s="247" t="s">
        <v>99</v>
      </c>
      <c r="C4" s="248"/>
      <c r="D4" s="248"/>
      <c r="E4" s="248"/>
      <c r="F4" s="249"/>
    </row>
    <row r="5" spans="2:6" ht="15" thickBot="1">
      <c r="B5" s="247" t="s">
        <v>100</v>
      </c>
      <c r="C5" s="248"/>
      <c r="D5" s="248"/>
      <c r="E5" s="248"/>
      <c r="F5" s="249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8">
        <v>1</v>
      </c>
      <c r="C7" s="256" t="s">
        <v>93</v>
      </c>
      <c r="D7" s="28" t="s">
        <v>63</v>
      </c>
      <c r="E7" s="26">
        <v>5</v>
      </c>
      <c r="F7" s="253"/>
    </row>
    <row r="8" spans="2:6" ht="26.25" customHeight="1">
      <c r="B8" s="259"/>
      <c r="C8" s="257"/>
      <c r="D8" s="29" t="s">
        <v>64</v>
      </c>
      <c r="E8" s="24">
        <v>4</v>
      </c>
      <c r="F8" s="254"/>
    </row>
    <row r="9" spans="2:6" ht="26.25" customHeight="1">
      <c r="B9" s="259"/>
      <c r="C9" s="257"/>
      <c r="D9" s="29" t="s">
        <v>65</v>
      </c>
      <c r="E9" s="24">
        <v>3</v>
      </c>
      <c r="F9" s="254"/>
    </row>
    <row r="10" spans="2:6" ht="26.25" customHeight="1">
      <c r="B10" s="259"/>
      <c r="C10" s="257"/>
      <c r="D10" s="29" t="s">
        <v>66</v>
      </c>
      <c r="E10" s="24">
        <v>2</v>
      </c>
      <c r="F10" s="254"/>
    </row>
    <row r="11" spans="2:6" ht="26.25" customHeight="1" thickBot="1">
      <c r="B11" s="259"/>
      <c r="C11" s="257"/>
      <c r="D11" s="30" t="s">
        <v>67</v>
      </c>
      <c r="E11" s="27">
        <v>1</v>
      </c>
      <c r="F11" s="255"/>
    </row>
    <row r="12" spans="2:6" ht="26.25" customHeight="1">
      <c r="B12" s="258">
        <v>2</v>
      </c>
      <c r="C12" s="256" t="s">
        <v>94</v>
      </c>
      <c r="D12" s="28" t="s">
        <v>68</v>
      </c>
      <c r="E12" s="26">
        <v>5</v>
      </c>
      <c r="F12" s="253"/>
    </row>
    <row r="13" spans="2:6" ht="26.25" customHeight="1">
      <c r="B13" s="259"/>
      <c r="C13" s="257"/>
      <c r="D13" s="29" t="s">
        <v>69</v>
      </c>
      <c r="E13" s="24">
        <v>4</v>
      </c>
      <c r="F13" s="254"/>
    </row>
    <row r="14" spans="2:6" ht="26.25" customHeight="1">
      <c r="B14" s="259"/>
      <c r="C14" s="257"/>
      <c r="D14" s="29" t="s">
        <v>70</v>
      </c>
      <c r="E14" s="24">
        <v>3</v>
      </c>
      <c r="F14" s="254"/>
    </row>
    <row r="15" spans="2:6" ht="26.25" customHeight="1">
      <c r="B15" s="259"/>
      <c r="C15" s="257"/>
      <c r="D15" s="29" t="s">
        <v>71</v>
      </c>
      <c r="E15" s="24">
        <v>2</v>
      </c>
      <c r="F15" s="254"/>
    </row>
    <row r="16" spans="2:6" ht="26.25" customHeight="1" thickBot="1">
      <c r="B16" s="259"/>
      <c r="C16" s="257"/>
      <c r="D16" s="30" t="s">
        <v>72</v>
      </c>
      <c r="E16" s="27">
        <v>1</v>
      </c>
      <c r="F16" s="255"/>
    </row>
    <row r="17" spans="2:6" ht="26.25" customHeight="1">
      <c r="B17" s="258">
        <v>3</v>
      </c>
      <c r="C17" s="256" t="s">
        <v>95</v>
      </c>
      <c r="D17" s="28" t="s">
        <v>73</v>
      </c>
      <c r="E17" s="26">
        <v>5</v>
      </c>
      <c r="F17" s="253"/>
    </row>
    <row r="18" spans="2:6" ht="26.25" customHeight="1">
      <c r="B18" s="259"/>
      <c r="C18" s="257"/>
      <c r="D18" s="29" t="s">
        <v>74</v>
      </c>
      <c r="E18" s="24">
        <v>4</v>
      </c>
      <c r="F18" s="254"/>
    </row>
    <row r="19" spans="2:6" ht="26.25" customHeight="1">
      <c r="B19" s="259"/>
      <c r="C19" s="257"/>
      <c r="D19" s="29" t="s">
        <v>76</v>
      </c>
      <c r="E19" s="24">
        <v>3</v>
      </c>
      <c r="F19" s="254"/>
    </row>
    <row r="20" spans="2:6" ht="26.25" customHeight="1">
      <c r="B20" s="259"/>
      <c r="C20" s="257"/>
      <c r="D20" s="29" t="s">
        <v>77</v>
      </c>
      <c r="E20" s="24">
        <v>2</v>
      </c>
      <c r="F20" s="254"/>
    </row>
    <row r="21" spans="2:6" ht="26.25" customHeight="1" thickBot="1">
      <c r="B21" s="259"/>
      <c r="C21" s="257"/>
      <c r="D21" s="30" t="s">
        <v>75</v>
      </c>
      <c r="E21" s="27">
        <v>1</v>
      </c>
      <c r="F21" s="255"/>
    </row>
    <row r="22" spans="2:6" ht="26.25" customHeight="1">
      <c r="B22" s="258">
        <v>4</v>
      </c>
      <c r="C22" s="256" t="s">
        <v>96</v>
      </c>
      <c r="D22" s="28" t="s">
        <v>80</v>
      </c>
      <c r="E22" s="26">
        <v>5</v>
      </c>
      <c r="F22" s="253"/>
    </row>
    <row r="23" spans="2:6" ht="26.25" customHeight="1">
      <c r="B23" s="259"/>
      <c r="C23" s="257"/>
      <c r="D23" s="29" t="s">
        <v>81</v>
      </c>
      <c r="E23" s="24">
        <v>4</v>
      </c>
      <c r="F23" s="254"/>
    </row>
    <row r="24" spans="2:6" ht="26.25" customHeight="1">
      <c r="B24" s="259"/>
      <c r="C24" s="257"/>
      <c r="D24" s="29" t="s">
        <v>78</v>
      </c>
      <c r="E24" s="24">
        <v>3</v>
      </c>
      <c r="F24" s="254"/>
    </row>
    <row r="25" spans="2:6" ht="26.25" customHeight="1">
      <c r="B25" s="259"/>
      <c r="C25" s="257"/>
      <c r="D25" s="29" t="s">
        <v>79</v>
      </c>
      <c r="E25" s="24">
        <v>2</v>
      </c>
      <c r="F25" s="254"/>
    </row>
    <row r="26" spans="2:6" ht="26.25" customHeight="1" thickBot="1">
      <c r="B26" s="259"/>
      <c r="C26" s="257"/>
      <c r="D26" s="30" t="s">
        <v>82</v>
      </c>
      <c r="E26" s="27">
        <v>1</v>
      </c>
      <c r="F26" s="255"/>
    </row>
    <row r="27" spans="2:6" ht="27.6">
      <c r="B27" s="258">
        <v>5</v>
      </c>
      <c r="C27" s="256" t="s">
        <v>97</v>
      </c>
      <c r="D27" s="28" t="s">
        <v>83</v>
      </c>
      <c r="E27" s="26">
        <v>5</v>
      </c>
      <c r="F27" s="253"/>
    </row>
    <row r="28" spans="2:6" ht="27.6">
      <c r="B28" s="259"/>
      <c r="C28" s="257"/>
      <c r="D28" s="29" t="s">
        <v>85</v>
      </c>
      <c r="E28" s="24">
        <v>4</v>
      </c>
      <c r="F28" s="254"/>
    </row>
    <row r="29" spans="2:6" ht="27.6">
      <c r="B29" s="259"/>
      <c r="C29" s="257"/>
      <c r="D29" s="29" t="s">
        <v>84</v>
      </c>
      <c r="E29" s="24">
        <v>3</v>
      </c>
      <c r="F29" s="254"/>
    </row>
    <row r="30" spans="2:6" ht="41.4">
      <c r="B30" s="259"/>
      <c r="C30" s="257"/>
      <c r="D30" s="29" t="s">
        <v>86</v>
      </c>
      <c r="E30" s="24">
        <v>2</v>
      </c>
      <c r="F30" s="254"/>
    </row>
    <row r="31" spans="2:6" ht="55.8" thickBot="1">
      <c r="B31" s="259"/>
      <c r="C31" s="257"/>
      <c r="D31" s="30" t="s">
        <v>87</v>
      </c>
      <c r="E31" s="27">
        <v>1</v>
      </c>
      <c r="F31" s="255"/>
    </row>
    <row r="32" spans="2:6" ht="27.6">
      <c r="B32" s="258">
        <v>6</v>
      </c>
      <c r="C32" s="256" t="s">
        <v>98</v>
      </c>
      <c r="D32" s="28" t="s">
        <v>88</v>
      </c>
      <c r="E32" s="26">
        <v>5</v>
      </c>
      <c r="F32" s="253"/>
    </row>
    <row r="33" spans="2:6" ht="41.4">
      <c r="B33" s="259"/>
      <c r="C33" s="260"/>
      <c r="D33" s="29" t="s">
        <v>89</v>
      </c>
      <c r="E33" s="24">
        <v>4</v>
      </c>
      <c r="F33" s="254"/>
    </row>
    <row r="34" spans="2:6" ht="27.6">
      <c r="B34" s="259"/>
      <c r="C34" s="260"/>
      <c r="D34" s="29" t="s">
        <v>90</v>
      </c>
      <c r="E34" s="24">
        <v>3</v>
      </c>
      <c r="F34" s="254"/>
    </row>
    <row r="35" spans="2:6" ht="41.4">
      <c r="B35" s="259"/>
      <c r="C35" s="260"/>
      <c r="D35" s="29" t="s">
        <v>91</v>
      </c>
      <c r="E35" s="24">
        <v>2</v>
      </c>
      <c r="F35" s="254"/>
    </row>
    <row r="36" spans="2:6" ht="42" thickBot="1">
      <c r="B36" s="262"/>
      <c r="C36" s="261"/>
      <c r="D36" s="31" t="s">
        <v>92</v>
      </c>
      <c r="E36" s="25">
        <v>1</v>
      </c>
      <c r="F36" s="255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2025-09-30T14:13:07Z</dcterms:modified>
</cp:coreProperties>
</file>