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221/"/>
    </mc:Choice>
  </mc:AlternateContent>
  <xr:revisionPtr revIDLastSave="0" documentId="8_{B33393E8-67E7-42F0-81F4-CA5AAB9BDF0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0" l="1"/>
  <c r="M16" i="10" s="1"/>
  <c r="J15" i="10"/>
  <c r="G17" i="10"/>
  <c r="G15" i="10"/>
  <c r="G16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G29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6" i="10" l="1"/>
  <c r="J17" i="10" s="1"/>
  <c r="J19" i="10" s="1"/>
  <c r="G19" i="10"/>
  <c r="M17" i="10"/>
  <c r="M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<sst xmlns="http://schemas.openxmlformats.org/spreadsheetml/2006/main" count="316" uniqueCount="184">
  <si>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</si>
  <si>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</si>
  <si>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</si>
  <si>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</si>
  <si>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</si>
  <si>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</si>
  <si>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</si>
  <si>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</si>
  <si>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</si>
  <si>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</si>
  <si>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</si>
  <si>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</si>
  <si>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</si>
  <si>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</si>
  <si>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</si>
  <si>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</si>
  <si>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</si>
  <si>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</si>
  <si>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</si>
  <si>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</si>
  <si>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</si>
  <si>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</si>
  <si>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</si>
  <si>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</si>
  <si>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</si>
  <si>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</si>
  <si>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</si>
  <si>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</si>
  <si>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</si>
  <si>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</si>
  <si>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</si>
  <si>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</si>
  <si>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</si>
  <si>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</si>
  <si>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</si>
  <si>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</si>
  <si>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</si>
  <si>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</si>
  <si>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</si>
  <si>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</si>
  <si>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</si>
  <si>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</si>
  <si>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</si>
  <si>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</si>
  <si>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</si>
  <si>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</si>
  <si>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</si>
  <si>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</si>
  <si>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</si>
  <si>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</si>
  <si>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</si>
  <si>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</si>
  <si>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</si>
  <si>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</si>
  <si>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</si>
  <si>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</si>
  <si>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</si>
  <si>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</si>
  <si>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</si>
  <si>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</si>
  <si>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</si>
  <si>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</si>
  <si>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</si>
  <si>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</si>
  <si>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</si>
  <si>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</si>
  <si>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</si>
  <si>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</si>
  <si>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</si>
  <si>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</si>
  <si>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</si>
  <si>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</si>
  <si>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</si>
  <si>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</si>
  <si>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</si>
  <si>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</si>
  <si>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</si>
  <si>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</si>
  <si>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</si>
  <si>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</si>
  <si>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</si>
  <si>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</si>
  <si>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</si>
  <si>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</si>
  <si>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</si>
  <si>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</si>
  <si>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</si>
  <si>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</si>
  <si>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</si>
  <si>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</si>
  <si>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</si>
  <si>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</si>
  <si>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</si>
  <si>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</si>
  <si>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</si>
  <si>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</si>
  <si>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</si>
  <si>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</si>
  <si>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</si>
  <si>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</si>
  <si>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</si>
  <si>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</si>
  <si>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</si>
  <si>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</si>
  <si>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</si>
  <si>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</si>
  <si>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</si>
  <si>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</si>
  <si>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</si>
  <si>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</si>
  <si>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</si>
  <si>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</si>
  <si>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</si>
  <si>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</si>
  <si>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</si>
  <si>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</si>
  <si>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</si>
  <si>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</si>
  <si>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</si>
  <si>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</si>
  <si>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</si>
  <si>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</si>
  <si>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</si>
  <si>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</si>
  <si>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</si>
  <si>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</si>
  <si>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</si>
  <si>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</si>
  <si>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</si>
  <si>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</si>
  <si>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</si>
  <si>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</si>
  <si>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</si>
  <si>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</si>
  <si>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</si>
  <si>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</si>
  <si>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</si>
  <si>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</si>
  <si>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</si>
  <si>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</si>
  <si>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</si>
  <si>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</si>
  <si>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</si>
  <si>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</si>
  <si>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</si>
  <si>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</si>
  <si>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</si>
  <si>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</si>
  <si>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</si>
  <si>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</si>
  <si>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</si>
  <si>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</si>
  <si>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</si>
  <si>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</si>
  <si>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</si>
  <si>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</si>
  <si>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</si>
  <si>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</si>
  <si>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</si>
  <si>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</si>
  <si>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</si>
  <si>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</si>
  <si>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</si>
  <si>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</si>
  <si>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</si>
  <si>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</si>
  <si>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</si>
  <si>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</si>
  <si>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</si>
  <si>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</si>
  <si>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</si>
  <si>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</si>
  <si>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</si>
  <si>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</si>
  <si>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</si>
  <si>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</si>
  <si>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</si>
  <si>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</t>
  </si>
  <si>
    <t>UND</t>
  </si>
  <si>
    <t>FERRETERIA ROAL</t>
  </si>
  <si>
    <t>FERRETERIA MARTEC</t>
  </si>
  <si>
    <t>PIURA INDUSTRIAL</t>
  </si>
  <si>
    <t>SOPLADORA DE AIRE ELECTRICO</t>
  </si>
  <si>
    <t>SE ELIGIÓ A FERRETERIA ROAL POR EL PRECIO  Y STOCK DE LOS PRODUCTOS REQUERIDOS.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</si>
</sst>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0" fontId="44" fillId="0" borderId="7"/>
  </cellStyleXfs>
  <cellXfs count="27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164" fontId="43" fillId="0" borderId="28" xfId="0" applyNumberFormat="1" applyFont="1" applyBorder="1" applyAlignment="1">
      <alignment horizontal="center" vertical="center"/>
    </xf>
    <xf numFmtId="167" fontId="43" fillId="0" borderId="2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3">
    <cellStyle name="Normal" xfId="0" builtinId="0"/>
    <cellStyle name="Normal 2" xfId="1" xr:uid="{9A3768EC-2BCB-4C92-91FA-21B7A97BD2BD}"/>
    <cellStyle name="Normal 3" xfId="2" xr:uid="{B525D407-9B64-403D-82FE-56BAED8B750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A10" zoomScale="40" zoomScaleNormal="40" zoomScaleSheetLayoutView="50" workbookViewId="0">
      <selection activeCell="E37" sqref="E37"/>
    </sheetView>
  </sheetViews>
  <sheetFormatPr baseColWidth="10" defaultColWidth="14.44140625" defaultRowHeight="15" customHeight="1"/>
  <cols>
    <col min="1" max="1" width="4.88671875" customWidth="1"/>
    <col min="2" max="2" width="78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9"/>
      <c r="C2" s="192" t="s">
        <v>160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02"/>
    </row>
    <row r="3" spans="1:17" ht="33" customHeight="1">
      <c r="A3" s="1"/>
      <c r="B3" s="190"/>
      <c r="C3" s="194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03"/>
    </row>
    <row r="4" spans="1:17" ht="33" customHeight="1">
      <c r="A4" s="1"/>
      <c r="B4" s="190"/>
      <c r="C4" s="196" t="s">
        <v>0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03"/>
    </row>
    <row r="5" spans="1:17" ht="33" customHeight="1">
      <c r="A5" s="1"/>
      <c r="B5" s="191"/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8" t="s">
        <v>177</v>
      </c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03"/>
    </row>
    <row r="8" spans="1:17" ht="33" customHeight="1">
      <c r="A8" s="1"/>
      <c r="B8" s="127" t="s">
        <v>2</v>
      </c>
      <c r="C8" s="200">
        <v>45971</v>
      </c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03"/>
    </row>
    <row r="9" spans="1:17" ht="33" customHeight="1">
      <c r="A9" s="1"/>
      <c r="B9" s="127" t="s">
        <v>3</v>
      </c>
      <c r="C9" s="200">
        <v>1221</v>
      </c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03"/>
    </row>
    <row r="10" spans="1:17" ht="33" customHeight="1">
      <c r="A10" s="1"/>
      <c r="B10" s="127" t="s">
        <v>4</v>
      </c>
      <c r="C10" s="200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03"/>
    </row>
    <row r="11" spans="1:17" ht="33" customHeight="1">
      <c r="A11" s="1"/>
      <c r="B11" s="127" t="s">
        <v>5</v>
      </c>
      <c r="C11" s="201">
        <v>3.5459999999999998</v>
      </c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03"/>
    </row>
    <row r="12" spans="1:17" ht="14.25" customHeight="1">
      <c r="A12" s="1"/>
      <c r="B12" s="106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202"/>
      <c r="O12" s="202"/>
      <c r="P12" s="203"/>
      <c r="Q12" s="103"/>
    </row>
    <row r="13" spans="1:17" ht="52.8" customHeight="1">
      <c r="A13" s="1"/>
      <c r="B13" s="175"/>
      <c r="C13" s="177" t="s">
        <v>6</v>
      </c>
      <c r="D13" s="177" t="s">
        <v>7</v>
      </c>
      <c r="E13" s="179" t="s">
        <v>179</v>
      </c>
      <c r="F13" s="180"/>
      <c r="G13" s="181"/>
      <c r="H13" s="182" t="s">
        <v>180</v>
      </c>
      <c r="I13" s="183"/>
      <c r="J13" s="184"/>
      <c r="K13" s="168" t="s">
        <v>181</v>
      </c>
      <c r="L13" s="169"/>
      <c r="M13" s="170"/>
      <c r="N13" s="168" t="s">
        <v>176</v>
      </c>
      <c r="O13" s="169"/>
      <c r="P13" s="170"/>
      <c r="Q13" s="103"/>
    </row>
    <row r="14" spans="1:17" ht="33.6" customHeight="1">
      <c r="A14" s="1"/>
      <c r="B14" s="176"/>
      <c r="C14" s="178"/>
      <c r="D14" s="178"/>
      <c r="E14" s="185" t="s">
        <v>10</v>
      </c>
      <c r="F14" s="186"/>
      <c r="G14" s="125" t="s">
        <v>11</v>
      </c>
      <c r="H14" s="187" t="s">
        <v>10</v>
      </c>
      <c r="I14" s="188"/>
      <c r="J14" s="126" t="s">
        <v>11</v>
      </c>
      <c r="K14" s="171" t="s">
        <v>10</v>
      </c>
      <c r="L14" s="172"/>
      <c r="M14" s="95" t="s">
        <v>11</v>
      </c>
      <c r="N14" s="171" t="s">
        <v>10</v>
      </c>
      <c r="O14" s="172"/>
      <c r="P14" s="95" t="s">
        <v>11</v>
      </c>
      <c r="Q14" s="103"/>
    </row>
    <row r="15" spans="1:17" ht="69.599999999999994" customHeight="1">
      <c r="A15" s="1"/>
      <c r="B15" s="128" t="s">
        <v>182</v>
      </c>
      <c r="C15" s="91">
        <v>1</v>
      </c>
      <c r="D15" s="91" t="s">
        <v>178</v>
      </c>
      <c r="E15" s="173">
        <v>466.1</v>
      </c>
      <c r="F15" s="173"/>
      <c r="G15" s="129">
        <f>C15*E15</f>
        <v>466.1</v>
      </c>
      <c r="H15" s="173">
        <v>565</v>
      </c>
      <c r="I15" s="173"/>
      <c r="J15" s="129">
        <f>C15*H15</f>
        <v>565</v>
      </c>
      <c r="K15" s="173">
        <v>550</v>
      </c>
      <c r="L15" s="173"/>
      <c r="M15" s="129">
        <f>C15*K15</f>
        <v>550</v>
      </c>
      <c r="N15" s="174"/>
      <c r="O15" s="174"/>
      <c r="P15" s="130"/>
      <c r="Q15" s="103"/>
    </row>
    <row r="16" spans="1:17" ht="25.5" customHeight="1">
      <c r="A16" s="1"/>
      <c r="B16" s="108"/>
      <c r="C16" s="82"/>
      <c r="D16" s="85"/>
      <c r="E16" s="167" t="s">
        <v>12</v>
      </c>
      <c r="F16" s="167"/>
      <c r="G16" s="141">
        <f>SUM(G15:G15)</f>
        <v>466.1</v>
      </c>
      <c r="H16" s="167" t="s">
        <v>12</v>
      </c>
      <c r="I16" s="167"/>
      <c r="J16" s="142">
        <f>SUM(J15:J15)</f>
        <v>565</v>
      </c>
      <c r="K16" s="148" t="s">
        <v>12</v>
      </c>
      <c r="L16" s="148"/>
      <c r="M16" s="144">
        <f>SUM(M15:M15)</f>
        <v>550</v>
      </c>
      <c r="N16" s="147" t="s">
        <v>12</v>
      </c>
      <c r="O16" s="147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47" t="s">
        <v>13</v>
      </c>
      <c r="F17" s="147"/>
      <c r="G17" s="141">
        <f>+G16*0.18</f>
        <v>83.897999999999996</v>
      </c>
      <c r="H17" s="147" t="s">
        <v>13</v>
      </c>
      <c r="I17" s="147"/>
      <c r="J17" s="143">
        <f>J16*0.18</f>
        <v>101.7</v>
      </c>
      <c r="K17" s="148" t="s">
        <v>13</v>
      </c>
      <c r="L17" s="148"/>
      <c r="M17" s="145">
        <f>M16*0.18</f>
        <v>99</v>
      </c>
      <c r="N17" s="147" t="s">
        <v>13</v>
      </c>
      <c r="O17" s="147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47" t="s">
        <v>14</v>
      </c>
      <c r="F18" s="147"/>
      <c r="G18" s="141"/>
      <c r="H18" s="147" t="s">
        <v>14</v>
      </c>
      <c r="I18" s="147"/>
      <c r="J18" s="143"/>
      <c r="K18" s="148" t="s">
        <v>175</v>
      </c>
      <c r="L18" s="148"/>
      <c r="M18" s="146"/>
      <c r="N18" s="147" t="s">
        <v>175</v>
      </c>
      <c r="O18" s="147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47" t="s">
        <v>15</v>
      </c>
      <c r="F19" s="147"/>
      <c r="G19" s="141">
        <f>+G16+G17</f>
        <v>549.99800000000005</v>
      </c>
      <c r="H19" s="147" t="s">
        <v>15</v>
      </c>
      <c r="I19" s="147"/>
      <c r="J19" s="143">
        <f>SUM(J16:J18)</f>
        <v>666.7</v>
      </c>
      <c r="K19" s="148" t="s">
        <v>15</v>
      </c>
      <c r="L19" s="148"/>
      <c r="M19" s="135">
        <f>SUM(M16:M18)</f>
        <v>649</v>
      </c>
      <c r="N19" s="147" t="s">
        <v>15</v>
      </c>
      <c r="O19" s="147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5" t="s">
        <v>16</v>
      </c>
      <c r="C22" s="166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53" t="s">
        <v>17</v>
      </c>
      <c r="C23" s="154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36">
        <f>D23*F23</f>
        <v>1.6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6">
        <f>D23*I23</f>
        <v>1.2000000000000002</v>
      </c>
      <c r="K23" s="73" t="s">
        <v>144</v>
      </c>
      <c r="L23" s="78" cm="1">
        <f t="array" ref="L23">_xlfn.IFS(K23=PUNTAJES!$E$9,PUNTAJES!$F$9,K23=PUNTAJES!$E$10,PUNTAJES!$F$10,K23=PUNTAJES!$E$11,PUNTAJES!$F$11,K23=PUNTAJES!$E$12,PUNTAJES!$F$12,K23=PUNTAJES!$E$13,PUNTAJES!$F$13)</f>
        <v>3</v>
      </c>
      <c r="M23" s="136">
        <f>+L23*D23</f>
        <v>1.2000000000000002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53" t="s">
        <v>155</v>
      </c>
      <c r="C24" s="154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36">
        <f t="shared" ref="G24:G28" si="1">D24*F24</f>
        <v>1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6">
        <f t="shared" ref="J24:J28" si="2">D24*I24</f>
        <v>1</v>
      </c>
      <c r="K24" s="74" t="s">
        <v>126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5</v>
      </c>
      <c r="M24" s="136">
        <f t="shared" ref="M24:M27" si="3">+L24*D24</f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53" t="s">
        <v>143</v>
      </c>
      <c r="C25" s="154"/>
      <c r="D25" s="75">
        <v>0.1</v>
      </c>
      <c r="E25" s="76" t="s">
        <v>151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136">
        <f t="shared" si="1"/>
        <v>0.30000000000000004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6">
        <f t="shared" si="3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53" t="s">
        <v>163</v>
      </c>
      <c r="C26" s="154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136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6">
        <f t="shared" si="3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53" t="s">
        <v>157</v>
      </c>
      <c r="C27" s="154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136">
        <f t="shared" si="1"/>
        <v>0.2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6">
        <f t="shared" si="2"/>
        <v>0.1</v>
      </c>
      <c r="K27" s="74" t="s">
        <v>140</v>
      </c>
      <c r="L27" s="80" cm="1">
        <f t="array" ref="L27">_xlfn.IFS(K27=PUNTAJES!$H$9,PUNTAJES!$I$9,K27=PUNTAJES!$H$10,PUNTAJES!$I$10,K27=PUNTAJES!$H$11,PUNTAJES!$I$11,K27=PUNTAJES!$H$12,PUNTAJES!$I$12)</f>
        <v>4</v>
      </c>
      <c r="M27" s="136">
        <f t="shared" si="3"/>
        <v>0.2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53" t="s">
        <v>124</v>
      </c>
      <c r="C28" s="154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37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7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53" t="s">
        <v>15</v>
      </c>
      <c r="C29" s="154"/>
      <c r="D29" s="77">
        <f>SUM(D23:D28)</f>
        <v>1.0000000000000002</v>
      </c>
      <c r="E29" s="84" t="s">
        <v>159</v>
      </c>
      <c r="F29" s="120">
        <f>SUM(F23:F28)</f>
        <v>19</v>
      </c>
      <c r="G29" s="139">
        <f>SUM(G23:G28)</f>
        <v>3.4000000000000004</v>
      </c>
      <c r="H29" s="84" t="s">
        <v>159</v>
      </c>
      <c r="I29" s="120">
        <f>SUM(I23:I28)</f>
        <v>16</v>
      </c>
      <c r="J29" s="140">
        <f>SUM(J23:J28)</f>
        <v>2.9000000000000004</v>
      </c>
      <c r="K29" s="84" t="s">
        <v>159</v>
      </c>
      <c r="L29" s="120">
        <f>SUM(L23:L28)</f>
        <v>19</v>
      </c>
      <c r="M29" s="140">
        <f>SUM(M23:M28)</f>
        <v>3.1000000000000005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57" t="s">
        <v>18</v>
      </c>
      <c r="D30" s="158"/>
      <c r="E30" s="149"/>
      <c r="F30" s="150"/>
      <c r="G30" s="152"/>
      <c r="H30" s="149"/>
      <c r="I30" s="150"/>
      <c r="J30" s="152"/>
      <c r="K30" s="149"/>
      <c r="L30" s="150"/>
      <c r="M30" s="152"/>
      <c r="N30" s="149" t="s">
        <v>171</v>
      </c>
      <c r="O30" s="150"/>
      <c r="P30" s="152"/>
      <c r="Q30" s="103"/>
    </row>
    <row r="31" spans="1:17" ht="31.8" customHeight="1">
      <c r="A31" s="1"/>
      <c r="B31" s="112"/>
      <c r="C31" s="155" t="s">
        <v>161</v>
      </c>
      <c r="D31" s="156"/>
      <c r="E31" s="149"/>
      <c r="F31" s="150"/>
      <c r="G31" s="151"/>
      <c r="H31" s="149"/>
      <c r="I31" s="150"/>
      <c r="J31" s="151"/>
      <c r="K31" s="149"/>
      <c r="L31" s="150"/>
      <c r="M31" s="151"/>
      <c r="N31" s="149" t="s">
        <v>172</v>
      </c>
      <c r="O31" s="150"/>
      <c r="P31" s="151"/>
      <c r="Q31" s="103"/>
    </row>
    <row r="32" spans="1:17" ht="31.8" customHeight="1">
      <c r="A32" s="1"/>
      <c r="B32" s="112"/>
      <c r="C32" s="155" t="s">
        <v>19</v>
      </c>
      <c r="D32" s="164"/>
      <c r="E32" s="149"/>
      <c r="F32" s="150"/>
      <c r="G32" s="151"/>
      <c r="H32" s="149"/>
      <c r="I32" s="150"/>
      <c r="J32" s="151"/>
      <c r="K32" s="149"/>
      <c r="L32" s="150"/>
      <c r="M32" s="151"/>
      <c r="N32" s="149" t="s">
        <v>174</v>
      </c>
      <c r="O32" s="150"/>
      <c r="P32" s="151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59" t="s">
        <v>20</v>
      </c>
      <c r="C34" s="160"/>
      <c r="D34" s="160"/>
      <c r="E34" s="161" t="s">
        <v>183</v>
      </c>
      <c r="F34" s="161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11"/>
    </row>
    <row r="35" spans="1:17" ht="33.6" customHeight="1">
      <c r="A35" s="2"/>
      <c r="B35" s="113"/>
      <c r="C35" s="12"/>
      <c r="D35" s="12"/>
      <c r="E35" s="162"/>
      <c r="F35" s="162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11"/>
    </row>
    <row r="36" spans="1:17" ht="27.6" customHeight="1">
      <c r="A36" s="2"/>
      <c r="B36" s="110"/>
      <c r="C36" s="13"/>
      <c r="D36" s="13"/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  <c r="P36" s="162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E16:F16"/>
    <mergeCell ref="H16:I16"/>
    <mergeCell ref="N16:O16"/>
    <mergeCell ref="K16:L16"/>
    <mergeCell ref="N13:P13"/>
    <mergeCell ref="K13:M13"/>
    <mergeCell ref="K14:L14"/>
    <mergeCell ref="N14:O14"/>
    <mergeCell ref="E15:F15"/>
    <mergeCell ref="H15:I15"/>
    <mergeCell ref="K15:L15"/>
    <mergeCell ref="N15:O15"/>
    <mergeCell ref="H19:I19"/>
    <mergeCell ref="N19:O19"/>
    <mergeCell ref="B22:C22"/>
    <mergeCell ref="B23:C23"/>
    <mergeCell ref="B24:C24"/>
    <mergeCell ref="K19:L19"/>
    <mergeCell ref="E19:F19"/>
    <mergeCell ref="B34:D34"/>
    <mergeCell ref="E34:P36"/>
    <mergeCell ref="C32:D32"/>
    <mergeCell ref="E32:G32"/>
    <mergeCell ref="H32:J32"/>
    <mergeCell ref="N32:P32"/>
    <mergeCell ref="K32:M32"/>
    <mergeCell ref="N31:P31"/>
    <mergeCell ref="K30:M30"/>
    <mergeCell ref="K31:M31"/>
    <mergeCell ref="B25:C25"/>
    <mergeCell ref="B26:C26"/>
    <mergeCell ref="N30:P30"/>
    <mergeCell ref="C31:D31"/>
    <mergeCell ref="E31:G31"/>
    <mergeCell ref="H31:J31"/>
    <mergeCell ref="B28:C28"/>
    <mergeCell ref="B29:C29"/>
    <mergeCell ref="C30:D30"/>
    <mergeCell ref="B27:C27"/>
    <mergeCell ref="E30:G30"/>
    <mergeCell ref="H30:J30"/>
    <mergeCell ref="E17:F17"/>
    <mergeCell ref="H17:I17"/>
    <mergeCell ref="N17:O17"/>
    <mergeCell ref="E18:F18"/>
    <mergeCell ref="H18:I18"/>
    <mergeCell ref="N18:O18"/>
    <mergeCell ref="K17:L17"/>
    <mergeCell ref="K18:L18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9"/>
      <c r="C2" s="192" t="s">
        <v>160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214"/>
      <c r="Q2" s="235"/>
      <c r="R2" s="236"/>
      <c r="S2" s="237"/>
      <c r="T2" s="102"/>
    </row>
    <row r="3" spans="1:20" ht="33" customHeight="1">
      <c r="A3" s="1"/>
      <c r="B3" s="190"/>
      <c r="C3" s="194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215"/>
      <c r="Q3" s="238"/>
      <c r="R3" s="239"/>
      <c r="S3" s="239"/>
      <c r="T3" s="103"/>
    </row>
    <row r="4" spans="1:20" ht="33" customHeight="1">
      <c r="A4" s="1"/>
      <c r="B4" s="190"/>
      <c r="C4" s="196" t="s">
        <v>0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216"/>
      <c r="Q4" s="238"/>
      <c r="R4" s="239"/>
      <c r="S4" s="239"/>
      <c r="T4" s="103"/>
    </row>
    <row r="5" spans="1:20" ht="33" customHeight="1">
      <c r="A5" s="1"/>
      <c r="B5" s="191"/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215"/>
      <c r="Q5" s="240"/>
      <c r="R5" s="241"/>
      <c r="S5" s="241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8" t="s">
        <v>121</v>
      </c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03"/>
    </row>
    <row r="8" spans="1:20" ht="33" customHeight="1">
      <c r="A8" s="1"/>
      <c r="B8" s="105" t="s">
        <v>2</v>
      </c>
      <c r="C8" s="200">
        <v>45555</v>
      </c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03"/>
    </row>
    <row r="9" spans="1:20" ht="33" customHeight="1">
      <c r="A9" s="1"/>
      <c r="B9" s="105" t="s">
        <v>3</v>
      </c>
      <c r="C9" s="200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03"/>
    </row>
    <row r="10" spans="1:20" ht="33" customHeight="1">
      <c r="A10" s="1"/>
      <c r="B10" s="105" t="s">
        <v>4</v>
      </c>
      <c r="C10" s="200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03"/>
    </row>
    <row r="11" spans="1:20" ht="33" customHeight="1">
      <c r="A11" s="1"/>
      <c r="B11" s="105" t="s">
        <v>5</v>
      </c>
      <c r="C11" s="201"/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103"/>
    </row>
    <row r="12" spans="1:20" ht="14.25" customHeight="1">
      <c r="A12" s="1"/>
      <c r="B12" s="106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217"/>
      <c r="O12" s="217"/>
      <c r="P12" s="203"/>
      <c r="Q12" s="217"/>
      <c r="R12" s="217"/>
      <c r="S12" s="203"/>
      <c r="T12" s="103"/>
    </row>
    <row r="13" spans="1:20" ht="52.8" customHeight="1">
      <c r="A13" s="1"/>
      <c r="B13" s="175"/>
      <c r="C13" s="222" t="s">
        <v>6</v>
      </c>
      <c r="D13" s="223"/>
      <c r="E13" s="179" t="s">
        <v>168</v>
      </c>
      <c r="F13" s="180"/>
      <c r="G13" s="181"/>
      <c r="H13" s="182" t="s">
        <v>169</v>
      </c>
      <c r="I13" s="183"/>
      <c r="J13" s="246"/>
      <c r="K13" s="168" t="s">
        <v>170</v>
      </c>
      <c r="L13" s="169"/>
      <c r="M13" s="170"/>
      <c r="N13" s="226" t="s">
        <v>8</v>
      </c>
      <c r="O13" s="227"/>
      <c r="P13" s="228"/>
      <c r="Q13" s="247" t="s">
        <v>9</v>
      </c>
      <c r="R13" s="248"/>
      <c r="S13" s="249"/>
      <c r="T13" s="103"/>
    </row>
    <row r="14" spans="1:20" ht="33.6" customHeight="1">
      <c r="A14" s="1"/>
      <c r="B14" s="176"/>
      <c r="C14" s="224"/>
      <c r="D14" s="225"/>
      <c r="E14" s="218" t="s">
        <v>10</v>
      </c>
      <c r="F14" s="219"/>
      <c r="G14" s="86" t="s">
        <v>11</v>
      </c>
      <c r="H14" s="220" t="s">
        <v>10</v>
      </c>
      <c r="I14" s="221"/>
      <c r="J14" s="87" t="s">
        <v>11</v>
      </c>
      <c r="K14" s="171" t="s">
        <v>10</v>
      </c>
      <c r="L14" s="172"/>
      <c r="M14" s="95" t="s">
        <v>11</v>
      </c>
      <c r="N14" s="231" t="s">
        <v>10</v>
      </c>
      <c r="O14" s="232"/>
      <c r="P14" s="96" t="s">
        <v>11</v>
      </c>
      <c r="Q14" s="204" t="s">
        <v>10</v>
      </c>
      <c r="R14" s="205"/>
      <c r="S14" s="97" t="s">
        <v>11</v>
      </c>
      <c r="T14" s="103"/>
    </row>
    <row r="15" spans="1:20" ht="54.75" customHeight="1">
      <c r="A15" s="1"/>
      <c r="B15" s="107" t="s">
        <v>162</v>
      </c>
      <c r="C15" s="212">
        <v>1</v>
      </c>
      <c r="D15" s="213"/>
      <c r="E15" s="250">
        <v>18.5</v>
      </c>
      <c r="F15" s="234"/>
      <c r="G15" s="88">
        <f>C15*E15</f>
        <v>18.5</v>
      </c>
      <c r="H15" s="233">
        <v>25</v>
      </c>
      <c r="I15" s="234"/>
      <c r="J15" s="92">
        <f>C15*H15</f>
        <v>25</v>
      </c>
      <c r="K15" s="208"/>
      <c r="L15" s="208"/>
      <c r="M15" s="98"/>
      <c r="N15" s="207"/>
      <c r="O15" s="207"/>
      <c r="P15" s="99"/>
      <c r="Q15" s="207"/>
      <c r="R15" s="207"/>
      <c r="S15" s="99"/>
      <c r="T15" s="103"/>
    </row>
    <row r="16" spans="1:20" ht="25.5" customHeight="1">
      <c r="A16" s="1"/>
      <c r="B16" s="108"/>
      <c r="C16" s="82"/>
      <c r="D16" s="85"/>
      <c r="E16" s="206" t="s">
        <v>12</v>
      </c>
      <c r="F16" s="206"/>
      <c r="G16" s="89">
        <f>SUM(G15:G15)</f>
        <v>18.5</v>
      </c>
      <c r="H16" s="206" t="s">
        <v>12</v>
      </c>
      <c r="I16" s="206"/>
      <c r="J16" s="93">
        <f>SUM(J15:J15)</f>
        <v>25</v>
      </c>
      <c r="K16" s="206" t="s">
        <v>12</v>
      </c>
      <c r="L16" s="206"/>
      <c r="M16" s="100"/>
      <c r="N16" s="206" t="s">
        <v>12</v>
      </c>
      <c r="O16" s="206"/>
      <c r="P16" s="100"/>
      <c r="Q16" s="206" t="s">
        <v>12</v>
      </c>
      <c r="R16" s="206"/>
      <c r="S16" s="100"/>
      <c r="T16" s="103"/>
    </row>
    <row r="17" spans="1:20" ht="25.5" customHeight="1">
      <c r="A17" s="1"/>
      <c r="B17" s="104"/>
      <c r="C17" s="82"/>
      <c r="D17" s="85"/>
      <c r="E17" s="206" t="s">
        <v>13</v>
      </c>
      <c r="F17" s="206"/>
      <c r="G17" s="90">
        <f>G16*0.18</f>
        <v>3.33</v>
      </c>
      <c r="H17" s="206" t="s">
        <v>13</v>
      </c>
      <c r="I17" s="206"/>
      <c r="J17" s="94">
        <f>J16*0.18</f>
        <v>4.5</v>
      </c>
      <c r="K17" s="206" t="s">
        <v>13</v>
      </c>
      <c r="L17" s="206"/>
      <c r="M17" s="100"/>
      <c r="N17" s="206" t="s">
        <v>13</v>
      </c>
      <c r="O17" s="206"/>
      <c r="P17" s="100"/>
      <c r="Q17" s="206" t="s">
        <v>13</v>
      </c>
      <c r="R17" s="206"/>
      <c r="S17" s="100"/>
      <c r="T17" s="103"/>
    </row>
    <row r="18" spans="1:20" ht="25.5" customHeight="1">
      <c r="A18" s="1"/>
      <c r="B18" s="104"/>
      <c r="C18" s="83"/>
      <c r="D18" s="85"/>
      <c r="E18" s="206" t="s">
        <v>15</v>
      </c>
      <c r="F18" s="206"/>
      <c r="G18" s="90">
        <f>SUM(G16:G17)</f>
        <v>21.83</v>
      </c>
      <c r="H18" s="206" t="s">
        <v>15</v>
      </c>
      <c r="I18" s="206"/>
      <c r="J18" s="94">
        <f>SUM(J16:J17)</f>
        <v>29.5</v>
      </c>
      <c r="K18" s="206" t="s">
        <v>15</v>
      </c>
      <c r="L18" s="206"/>
      <c r="M18" s="100"/>
      <c r="N18" s="206" t="s">
        <v>15</v>
      </c>
      <c r="O18" s="206"/>
      <c r="P18" s="100"/>
      <c r="Q18" s="206" t="s">
        <v>15</v>
      </c>
      <c r="R18" s="20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9"/>
      <c r="Q20" s="230"/>
      <c r="R20" s="70"/>
      <c r="S20" s="10"/>
      <c r="T20" s="103"/>
    </row>
    <row r="21" spans="1:20" ht="33" customHeight="1">
      <c r="A21" s="1"/>
      <c r="B21" s="165" t="s">
        <v>16</v>
      </c>
      <c r="C21" s="16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3" t="s">
        <v>17</v>
      </c>
      <c r="C22" s="154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3" t="s">
        <v>155</v>
      </c>
      <c r="C23" s="154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3" t="s">
        <v>143</v>
      </c>
      <c r="C24" s="154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3" t="s">
        <v>156</v>
      </c>
      <c r="C25" s="154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3" t="s">
        <v>157</v>
      </c>
      <c r="C26" s="154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3" t="s">
        <v>158</v>
      </c>
      <c r="C27" s="154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3" t="s">
        <v>15</v>
      </c>
      <c r="C28" s="154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7" t="s">
        <v>18</v>
      </c>
      <c r="D29" s="158"/>
      <c r="E29" s="149"/>
      <c r="F29" s="150"/>
      <c r="G29" s="152"/>
      <c r="H29" s="149"/>
      <c r="I29" s="150"/>
      <c r="J29" s="152"/>
      <c r="K29" s="149"/>
      <c r="L29" s="150"/>
      <c r="M29" s="152"/>
      <c r="N29" s="149"/>
      <c r="O29" s="150"/>
      <c r="P29" s="152"/>
      <c r="Q29" s="149"/>
      <c r="R29" s="150"/>
      <c r="S29" s="152"/>
      <c r="T29" s="103"/>
    </row>
    <row r="30" spans="1:20" ht="31.8" customHeight="1">
      <c r="A30" s="1"/>
      <c r="B30" s="112"/>
      <c r="C30" s="155" t="s">
        <v>161</v>
      </c>
      <c r="D30" s="156"/>
      <c r="E30" s="149"/>
      <c r="F30" s="150"/>
      <c r="G30" s="151"/>
      <c r="H30" s="149"/>
      <c r="I30" s="150"/>
      <c r="J30" s="151"/>
      <c r="K30" s="149"/>
      <c r="L30" s="150"/>
      <c r="M30" s="151"/>
      <c r="N30" s="149"/>
      <c r="O30" s="150"/>
      <c r="P30" s="151"/>
      <c r="Q30" s="149"/>
      <c r="R30" s="150"/>
      <c r="S30" s="151"/>
      <c r="T30" s="103"/>
    </row>
    <row r="31" spans="1:20" ht="31.8" customHeight="1">
      <c r="A31" s="1"/>
      <c r="B31" s="112"/>
      <c r="C31" s="155" t="s">
        <v>19</v>
      </c>
      <c r="D31" s="164"/>
      <c r="E31" s="149"/>
      <c r="F31" s="150"/>
      <c r="G31" s="151"/>
      <c r="H31" s="149"/>
      <c r="I31" s="150"/>
      <c r="J31" s="151"/>
      <c r="K31" s="149"/>
      <c r="L31" s="150"/>
      <c r="M31" s="151"/>
      <c r="N31" s="149"/>
      <c r="O31" s="150"/>
      <c r="P31" s="151"/>
      <c r="Q31" s="149"/>
      <c r="R31" s="150"/>
      <c r="S31" s="151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9"/>
      <c r="O32" s="210"/>
      <c r="P32" s="211"/>
      <c r="Q32" s="11"/>
      <c r="R32" s="11"/>
      <c r="S32" s="11"/>
      <c r="T32" s="103"/>
    </row>
    <row r="33" spans="1:20" ht="29.4" customHeight="1">
      <c r="A33" s="2"/>
      <c r="B33" s="245" t="s">
        <v>20</v>
      </c>
      <c r="C33" s="230"/>
      <c r="D33" s="230"/>
      <c r="E33" s="242"/>
      <c r="F33" s="242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111"/>
    </row>
    <row r="34" spans="1:20" ht="14.25" customHeight="1">
      <c r="A34" s="2"/>
      <c r="B34" s="113"/>
      <c r="C34" s="12"/>
      <c r="D34" s="12"/>
      <c r="E34" s="243"/>
      <c r="F34" s="243"/>
      <c r="G34" s="244"/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3"/>
      <c r="T34" s="111"/>
    </row>
    <row r="35" spans="1:20" ht="14.25" customHeight="1">
      <c r="A35" s="2"/>
      <c r="B35" s="110"/>
      <c r="C35" s="13"/>
      <c r="D35" s="1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7" t="s">
        <v>102</v>
      </c>
      <c r="C2" s="268"/>
      <c r="D2" s="268"/>
      <c r="E2" s="268"/>
      <c r="F2" s="269"/>
    </row>
    <row r="3" spans="2:6" ht="15" thickBot="1">
      <c r="B3" s="261" t="s">
        <v>101</v>
      </c>
      <c r="C3" s="262"/>
      <c r="D3" s="262"/>
      <c r="E3" s="262"/>
      <c r="F3" s="263"/>
    </row>
    <row r="4" spans="2:6" ht="15" thickBot="1">
      <c r="B4" s="264" t="s">
        <v>99</v>
      </c>
      <c r="C4" s="265"/>
      <c r="D4" s="265"/>
      <c r="E4" s="265"/>
      <c r="F4" s="266"/>
    </row>
    <row r="5" spans="2:6" ht="15" thickBot="1">
      <c r="B5" s="264" t="s">
        <v>100</v>
      </c>
      <c r="C5" s="265"/>
      <c r="D5" s="265"/>
      <c r="E5" s="265"/>
      <c r="F5" s="26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3">
        <v>1</v>
      </c>
      <c r="C7" s="251" t="s">
        <v>93</v>
      </c>
      <c r="D7" s="28" t="s">
        <v>63</v>
      </c>
      <c r="E7" s="26">
        <v>5</v>
      </c>
      <c r="F7" s="258"/>
    </row>
    <row r="8" spans="2:6" ht="26.25" customHeight="1">
      <c r="B8" s="254"/>
      <c r="C8" s="252"/>
      <c r="D8" s="29" t="s">
        <v>64</v>
      </c>
      <c r="E8" s="24">
        <v>4</v>
      </c>
      <c r="F8" s="259"/>
    </row>
    <row r="9" spans="2:6" ht="26.25" customHeight="1">
      <c r="B9" s="254"/>
      <c r="C9" s="252"/>
      <c r="D9" s="29" t="s">
        <v>65</v>
      </c>
      <c r="E9" s="24">
        <v>3</v>
      </c>
      <c r="F9" s="259"/>
    </row>
    <row r="10" spans="2:6" ht="26.25" customHeight="1">
      <c r="B10" s="254"/>
      <c r="C10" s="252"/>
      <c r="D10" s="29" t="s">
        <v>66</v>
      </c>
      <c r="E10" s="24">
        <v>2</v>
      </c>
      <c r="F10" s="259"/>
    </row>
    <row r="11" spans="2:6" ht="26.25" customHeight="1" thickBot="1">
      <c r="B11" s="254"/>
      <c r="C11" s="252"/>
      <c r="D11" s="30" t="s">
        <v>67</v>
      </c>
      <c r="E11" s="27">
        <v>1</v>
      </c>
      <c r="F11" s="260"/>
    </row>
    <row r="12" spans="2:6" ht="26.25" customHeight="1">
      <c r="B12" s="253">
        <v>2</v>
      </c>
      <c r="C12" s="251" t="s">
        <v>94</v>
      </c>
      <c r="D12" s="28" t="s">
        <v>68</v>
      </c>
      <c r="E12" s="26">
        <v>5</v>
      </c>
      <c r="F12" s="258"/>
    </row>
    <row r="13" spans="2:6" ht="26.25" customHeight="1">
      <c r="B13" s="254"/>
      <c r="C13" s="252"/>
      <c r="D13" s="29" t="s">
        <v>69</v>
      </c>
      <c r="E13" s="24">
        <v>4</v>
      </c>
      <c r="F13" s="259"/>
    </row>
    <row r="14" spans="2:6" ht="26.25" customHeight="1">
      <c r="B14" s="254"/>
      <c r="C14" s="252"/>
      <c r="D14" s="29" t="s">
        <v>70</v>
      </c>
      <c r="E14" s="24">
        <v>3</v>
      </c>
      <c r="F14" s="259"/>
    </row>
    <row r="15" spans="2:6" ht="26.25" customHeight="1">
      <c r="B15" s="254"/>
      <c r="C15" s="252"/>
      <c r="D15" s="29" t="s">
        <v>71</v>
      </c>
      <c r="E15" s="24">
        <v>2</v>
      </c>
      <c r="F15" s="259"/>
    </row>
    <row r="16" spans="2:6" ht="26.25" customHeight="1" thickBot="1">
      <c r="B16" s="254"/>
      <c r="C16" s="252"/>
      <c r="D16" s="30" t="s">
        <v>72</v>
      </c>
      <c r="E16" s="27">
        <v>1</v>
      </c>
      <c r="F16" s="260"/>
    </row>
    <row r="17" spans="2:6" ht="26.25" customHeight="1">
      <c r="B17" s="253">
        <v>3</v>
      </c>
      <c r="C17" s="251" t="s">
        <v>95</v>
      </c>
      <c r="D17" s="28" t="s">
        <v>73</v>
      </c>
      <c r="E17" s="26">
        <v>5</v>
      </c>
      <c r="F17" s="258"/>
    </row>
    <row r="18" spans="2:6" ht="26.25" customHeight="1">
      <c r="B18" s="254"/>
      <c r="C18" s="252"/>
      <c r="D18" s="29" t="s">
        <v>74</v>
      </c>
      <c r="E18" s="24">
        <v>4</v>
      </c>
      <c r="F18" s="259"/>
    </row>
    <row r="19" spans="2:6" ht="26.25" customHeight="1">
      <c r="B19" s="254"/>
      <c r="C19" s="252"/>
      <c r="D19" s="29" t="s">
        <v>76</v>
      </c>
      <c r="E19" s="24">
        <v>3</v>
      </c>
      <c r="F19" s="259"/>
    </row>
    <row r="20" spans="2:6" ht="26.25" customHeight="1">
      <c r="B20" s="254"/>
      <c r="C20" s="252"/>
      <c r="D20" s="29" t="s">
        <v>77</v>
      </c>
      <c r="E20" s="24">
        <v>2</v>
      </c>
      <c r="F20" s="259"/>
    </row>
    <row r="21" spans="2:6" ht="26.25" customHeight="1" thickBot="1">
      <c r="B21" s="254"/>
      <c r="C21" s="252"/>
      <c r="D21" s="30" t="s">
        <v>75</v>
      </c>
      <c r="E21" s="27">
        <v>1</v>
      </c>
      <c r="F21" s="260"/>
    </row>
    <row r="22" spans="2:6" ht="26.25" customHeight="1">
      <c r="B22" s="253">
        <v>4</v>
      </c>
      <c r="C22" s="251" t="s">
        <v>96</v>
      </c>
      <c r="D22" s="28" t="s">
        <v>80</v>
      </c>
      <c r="E22" s="26">
        <v>5</v>
      </c>
      <c r="F22" s="258"/>
    </row>
    <row r="23" spans="2:6" ht="26.25" customHeight="1">
      <c r="B23" s="254"/>
      <c r="C23" s="252"/>
      <c r="D23" s="29" t="s">
        <v>81</v>
      </c>
      <c r="E23" s="24">
        <v>4</v>
      </c>
      <c r="F23" s="259"/>
    </row>
    <row r="24" spans="2:6" ht="26.25" customHeight="1">
      <c r="B24" s="254"/>
      <c r="C24" s="252"/>
      <c r="D24" s="29" t="s">
        <v>78</v>
      </c>
      <c r="E24" s="24">
        <v>3</v>
      </c>
      <c r="F24" s="259"/>
    </row>
    <row r="25" spans="2:6" ht="26.25" customHeight="1">
      <c r="B25" s="254"/>
      <c r="C25" s="252"/>
      <c r="D25" s="29" t="s">
        <v>79</v>
      </c>
      <c r="E25" s="24">
        <v>2</v>
      </c>
      <c r="F25" s="259"/>
    </row>
    <row r="26" spans="2:6" ht="26.25" customHeight="1" thickBot="1">
      <c r="B26" s="254"/>
      <c r="C26" s="252"/>
      <c r="D26" s="30" t="s">
        <v>82</v>
      </c>
      <c r="E26" s="27">
        <v>1</v>
      </c>
      <c r="F26" s="260"/>
    </row>
    <row r="27" spans="2:6" ht="27.6">
      <c r="B27" s="253">
        <v>5</v>
      </c>
      <c r="C27" s="251" t="s">
        <v>97</v>
      </c>
      <c r="D27" s="28" t="s">
        <v>83</v>
      </c>
      <c r="E27" s="26">
        <v>5</v>
      </c>
      <c r="F27" s="258"/>
    </row>
    <row r="28" spans="2:6" ht="27.6">
      <c r="B28" s="254"/>
      <c r="C28" s="252"/>
      <c r="D28" s="29" t="s">
        <v>85</v>
      </c>
      <c r="E28" s="24">
        <v>4</v>
      </c>
      <c r="F28" s="259"/>
    </row>
    <row r="29" spans="2:6" ht="27.6">
      <c r="B29" s="254"/>
      <c r="C29" s="252"/>
      <c r="D29" s="29" t="s">
        <v>84</v>
      </c>
      <c r="E29" s="24">
        <v>3</v>
      </c>
      <c r="F29" s="259"/>
    </row>
    <row r="30" spans="2:6" ht="41.4">
      <c r="B30" s="254"/>
      <c r="C30" s="252"/>
      <c r="D30" s="29" t="s">
        <v>86</v>
      </c>
      <c r="E30" s="24">
        <v>2</v>
      </c>
      <c r="F30" s="259"/>
    </row>
    <row r="31" spans="2:6" ht="55.8" thickBot="1">
      <c r="B31" s="254"/>
      <c r="C31" s="252"/>
      <c r="D31" s="30" t="s">
        <v>87</v>
      </c>
      <c r="E31" s="27">
        <v>1</v>
      </c>
      <c r="F31" s="260"/>
    </row>
    <row r="32" spans="2:6" ht="27.6">
      <c r="B32" s="253">
        <v>6</v>
      </c>
      <c r="C32" s="251" t="s">
        <v>98</v>
      </c>
      <c r="D32" s="28" t="s">
        <v>88</v>
      </c>
      <c r="E32" s="26">
        <v>5</v>
      </c>
      <c r="F32" s="258"/>
    </row>
    <row r="33" spans="2:6" ht="41.4">
      <c r="B33" s="254"/>
      <c r="C33" s="255"/>
      <c r="D33" s="29" t="s">
        <v>89</v>
      </c>
      <c r="E33" s="24">
        <v>4</v>
      </c>
      <c r="F33" s="259"/>
    </row>
    <row r="34" spans="2:6" ht="27.6">
      <c r="B34" s="254"/>
      <c r="C34" s="255"/>
      <c r="D34" s="29" t="s">
        <v>90</v>
      </c>
      <c r="E34" s="24">
        <v>3</v>
      </c>
      <c r="F34" s="259"/>
    </row>
    <row r="35" spans="2:6" ht="41.4">
      <c r="B35" s="254"/>
      <c r="C35" s="255"/>
      <c r="D35" s="29" t="s">
        <v>91</v>
      </c>
      <c r="E35" s="24">
        <v>2</v>
      </c>
      <c r="F35" s="259"/>
    </row>
    <row r="36" spans="2:6" ht="42" thickBot="1">
      <c r="B36" s="257"/>
      <c r="C36" s="256"/>
      <c r="D36" s="31" t="s">
        <v>92</v>
      </c>
      <c r="E36" s="25">
        <v>1</v>
      </c>
      <c r="F36" s="26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2025-11-10T13:39:58Z</dcterms:modified>
</cp:coreProperties>
</file>