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a_cabrera_osf_pe/Documents/Documentos/Comparativos/"/>
    </mc:Choice>
  </mc:AlternateContent>
  <xr:revisionPtr revIDLastSave="2" documentId="8_{6E0DE8FD-504B-4F9A-A4A0-782A98F5CCAE}" xr6:coauthVersionLast="47" xr6:coauthVersionMax="47" xr10:uidLastSave="{6433BAD9-3B22-4494-9A30-BAC11611AAB4}"/>
  <bookViews>
    <workbookView xWindow="-108" yWindow="-108" windowWidth="23256" windowHeight="12456" activeTab="1" xr2:uid="{15E5411B-9D38-4627-8A11-BFB41E3DE181}"/>
  </bookViews>
  <sheets>
    <sheet name="Sheet1" sheetId="1" r:id="rId1"/>
    <sheet name="Compara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G8" i="2"/>
  <c r="I11" i="2"/>
  <c r="I10" i="2"/>
  <c r="I9" i="2"/>
  <c r="G11" i="2"/>
  <c r="G10" i="2"/>
  <c r="G9" i="2"/>
  <c r="E11" i="2"/>
  <c r="E10" i="2"/>
  <c r="E9" i="2"/>
  <c r="I8" i="2"/>
  <c r="E8" i="2"/>
  <c r="J3" i="2"/>
  <c r="F3" i="2"/>
  <c r="C12" i="2"/>
  <c r="G3" i="2"/>
  <c r="H3" i="2" s="1"/>
  <c r="I12" i="2" l="1"/>
  <c r="G12" i="2"/>
  <c r="E12" i="2"/>
</calcChain>
</file>

<file path=xl/sharedStrings.xml><?xml version="1.0" encoding="utf-8"?>
<sst xmlns="http://schemas.openxmlformats.org/spreadsheetml/2006/main" count="80" uniqueCount="67">
  <si>
    <t>Centro de Costos</t>
  </si>
  <si>
    <t/>
  </si>
  <si>
    <t>N°</t>
  </si>
  <si>
    <t>Cód. Prod./Serv.</t>
  </si>
  <si>
    <t>Producto/Servicio</t>
  </si>
  <si>
    <t>Cantidad</t>
  </si>
  <si>
    <t>Proveedor</t>
  </si>
  <si>
    <t>Moneda</t>
  </si>
  <si>
    <t>Aprobado</t>
  </si>
  <si>
    <t>Área de destino</t>
  </si>
  <si>
    <t>Atendido</t>
  </si>
  <si>
    <t>Centro de Costo</t>
  </si>
  <si>
    <t>Rubro</t>
  </si>
  <si>
    <t>Sub Rubro</t>
  </si>
  <si>
    <t>Activo Fijo</t>
  </si>
  <si>
    <t>Medida</t>
  </si>
  <si>
    <t>Costo</t>
  </si>
  <si>
    <t>Costo Unit. Ant. (S/)</t>
  </si>
  <si>
    <t>Stock Almacén</t>
  </si>
  <si>
    <t>UNIDAD (BIENES)</t>
  </si>
  <si>
    <t>SECADOR DE MANOS METALICO</t>
  </si>
  <si>
    <t>140003958</t>
  </si>
  <si>
    <t>PRODUCCION PLANTA PAITA</t>
  </si>
  <si>
    <t>OSF-ABC PRODUCCION</t>
  </si>
  <si>
    <t>CIF Fijo</t>
  </si>
  <si>
    <t>Mantenimiento</t>
  </si>
  <si>
    <t>Sub Total CU A.:</t>
  </si>
  <si>
    <t>Total:</t>
  </si>
  <si>
    <t>Dayana Import</t>
  </si>
  <si>
    <t>CONTADO</t>
  </si>
  <si>
    <t>Ebriel</t>
  </si>
  <si>
    <t>Ferretería Roal</t>
  </si>
  <si>
    <t>CRED 45 D</t>
  </si>
  <si>
    <t>CRED 15 D</t>
  </si>
  <si>
    <t>EVALUACIÓN DE PROVEEDOR</t>
  </si>
  <si>
    <t>CONDICION DE PAGO</t>
  </si>
  <si>
    <t>PRECIO</t>
  </si>
  <si>
    <t>CRITERIOS DE EVALUACIÓN</t>
  </si>
  <si>
    <t>PESO</t>
  </si>
  <si>
    <t>TOTAL</t>
  </si>
  <si>
    <t>TIEMPO DE ENTREGA</t>
  </si>
  <si>
    <t>FLETE</t>
  </si>
  <si>
    <t>PROVEEDOR FINAL</t>
  </si>
  <si>
    <t>Total</t>
  </si>
  <si>
    <t>Total2</t>
  </si>
  <si>
    <t>Total3</t>
  </si>
  <si>
    <t>PUNTAJE PROV 1</t>
  </si>
  <si>
    <t>PUNTAJE PROV 2</t>
  </si>
  <si>
    <t>PUNTAJE PROV 3</t>
  </si>
  <si>
    <t>1</t>
  </si>
  <si>
    <t>ALTO</t>
  </si>
  <si>
    <t>MEDIO</t>
  </si>
  <si>
    <t>BAJO</t>
  </si>
  <si>
    <t>MUY BAJO</t>
  </si>
  <si>
    <t>MUY ALTO</t>
  </si>
  <si>
    <t xml:space="preserve">CRED 7 D </t>
  </si>
  <si>
    <t>CRED 30 D</t>
  </si>
  <si>
    <t>&gt;30 DIAS</t>
  </si>
  <si>
    <t>1 - 2 DIAS</t>
  </si>
  <si>
    <t>3 - 5 DIAS</t>
  </si>
  <si>
    <t>6-10 DIAS</t>
  </si>
  <si>
    <t>11 - 30 DIAS</t>
  </si>
  <si>
    <t>LIMA - PAITA</t>
  </si>
  <si>
    <t>PIURA</t>
  </si>
  <si>
    <t>PAITA</t>
  </si>
  <si>
    <t>Comentario</t>
  </si>
  <si>
    <t>Se decidió por el proveedor Ferretería Roal, por ser puesto en planta, adicional se consideró la línea de crédito de 15 días, a diferencia del proveedor Ebriel, que si bien el precio es menor pero es puesto en Lima y considerando los costos de flete, no generaría un ahorro.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</si>
</sst>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0"/>
    <numFmt numFmtId="166" formatCode="###,##0.0000"/>
    <numFmt numFmtId="167" formatCode="#,###,##0.0000"/>
    <numFmt numFmtId="168" formatCode="_-[$S/-280A]\ * #,##0.00_-;\-[$S/-280A]\ * #,##0.00_-;_-[$S/-280A]\ * &quot;-&quot;??_-;_-@_-"/>
  </numFmts>
  <fonts count="12" x14ac:knownFonts="1">
    <font>
      <sz val="10"/>
      <name val="Arial"/>
    </font>
    <font>
      <b/>
      <sz val="8"/>
      <color indexed="63"/>
      <name val="Calibri"/>
    </font>
    <font>
      <sz val="8"/>
      <color indexed="63"/>
      <name val="Calibri"/>
    </font>
    <font>
      <u/>
      <sz val="8"/>
      <color indexed="63"/>
      <name val="Calibri"/>
    </font>
    <font>
      <sz val="8"/>
      <color indexed="63"/>
      <name val="Calibri"/>
      <family val="2"/>
    </font>
    <font>
      <sz val="8"/>
      <name val="Calibri"/>
      <family val="2"/>
    </font>
    <font>
      <b/>
      <sz val="8"/>
      <color indexed="63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color rgb="FFFF0000"/>
      <name val="Calibri"/>
      <family val="2"/>
    </font>
    <font>
      <sz val="8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right" vertical="top"/>
    </xf>
    <xf numFmtId="49" fontId="2" fillId="3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left" vertical="top" wrapText="1"/>
    </xf>
    <xf numFmtId="165" fontId="2" fillId="3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9" fontId="1" fillId="2" borderId="1" xfId="0" applyNumberFormat="1" applyFont="1" applyFill="1" applyBorder="1" applyAlignment="1">
      <alignment horizontal="right" vertical="top" wrapText="1"/>
    </xf>
    <xf numFmtId="166" fontId="1" fillId="2" borderId="1" xfId="0" applyNumberFormat="1" applyFont="1" applyFill="1" applyBorder="1" applyAlignment="1">
      <alignment horizontal="right" vertical="top"/>
    </xf>
    <xf numFmtId="167" fontId="1" fillId="2" borderId="1" xfId="0" applyNumberFormat="1" applyFont="1" applyFill="1" applyBorder="1" applyAlignment="1">
      <alignment horizontal="right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0" borderId="2" xfId="0" applyBorder="1"/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168" fontId="5" fillId="0" borderId="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top" wrapText="1"/>
    </xf>
    <xf numFmtId="168" fontId="0" fillId="0" borderId="0" xfId="0" applyNumberFormat="1"/>
    <xf numFmtId="164" fontId="4" fillId="0" borderId="7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0" borderId="2" xfId="0" applyFont="1" applyBorder="1"/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9" fontId="0" fillId="0" borderId="2" xfId="0" applyNumberFormat="1" applyBorder="1"/>
    <xf numFmtId="10" fontId="0" fillId="0" borderId="0" xfId="0" applyNumberFormat="1"/>
    <xf numFmtId="49" fontId="6" fillId="0" borderId="5" xfId="0" applyNumberFormat="1" applyFont="1" applyFill="1" applyBorder="1" applyAlignment="1">
      <alignment horizontal="center" vertical="top" wrapText="1"/>
    </xf>
    <xf numFmtId="168" fontId="5" fillId="0" borderId="8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/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7" xfId="0" applyBorder="1" applyAlignment="1">
      <alignment horizontal="center" vertical="center"/>
    </xf>
    <xf numFmtId="0" fontId="7" fillId="5" borderId="9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/>
    <xf numFmtId="0" fontId="9" fillId="0" borderId="0" xfId="0" applyFont="1" applyBorder="1"/>
    <xf numFmtId="0" fontId="0" fillId="0" borderId="0" xfId="0" applyBorder="1"/>
    <xf numFmtId="0" fontId="9" fillId="0" borderId="0" xfId="0" applyFont="1" applyFill="1" applyBorder="1"/>
    <xf numFmtId="49" fontId="10" fillId="0" borderId="4" xfId="0" applyNumberFormat="1" applyFont="1" applyFill="1" applyBorder="1" applyAlignment="1">
      <alignment horizontal="center" vertical="top" wrapText="1"/>
    </xf>
    <xf numFmtId="168" fontId="11" fillId="0" borderId="7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13" xfId="0" applyFont="1" applyBorder="1"/>
    <xf numFmtId="49" fontId="7" fillId="5" borderId="14" xfId="0" applyNumberFormat="1" applyFont="1" applyFill="1" applyBorder="1"/>
    <xf numFmtId="0" fontId="9" fillId="6" borderId="16" xfId="0" applyFont="1" applyFill="1" applyBorder="1" applyAlignment="1">
      <alignment horizontal="left" vertical="top" wrapText="1"/>
    </xf>
    <xf numFmtId="0" fontId="0" fillId="6" borderId="17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6" borderId="19" xfId="0" applyFill="1" applyBorder="1" applyAlignment="1">
      <alignment horizontal="left" vertical="top" wrapText="1"/>
    </xf>
    <xf numFmtId="0" fontId="0" fillId="6" borderId="20" xfId="0" applyFill="1" applyBorder="1" applyAlignment="1">
      <alignment horizontal="left" vertical="top" wrapText="1"/>
    </xf>
    <xf numFmtId="0" fontId="0" fillId="6" borderId="15" xfId="0" applyFill="1" applyBorder="1" applyAlignment="1">
      <alignment horizontal="left" vertical="top" wrapText="1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8"/>
        <color rgb="FFFF0000"/>
        <name val="Calibri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164" formatCode="#,##0.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CE4EC"/>
      <rgbColor rgb="00FFFFFF"/>
      <rgbColor rgb="0000000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C42280-43A6-4A3E-9D7F-9279A6ACE573}" name="Tabla1" displayName="Tabla1" ref="B2:J3" totalsRowShown="0" headerRowDxfId="10" dataDxfId="8" headerRowBorderDxfId="12" tableBorderDxfId="13" totalsRowBorderDxfId="11">
  <autoFilter ref="B2:J3" xr:uid="{83C42280-43A6-4A3E-9D7F-9279A6ACE573}"/>
  <tableColumns count="9">
    <tableColumn id="1" xr3:uid="{DC708CDB-FA5C-4C14-B504-8428E9344E33}" name="Producto/Servicio" dataDxfId="6"/>
    <tableColumn id="2" xr3:uid="{F5E51BDF-B513-4C8B-842E-5309792815AE}" name="Cantidad" dataDxfId="7"/>
    <tableColumn id="3" xr3:uid="{4DCD0108-A18F-4709-B0E4-8E200BFA1232}" name="Medida" dataDxfId="9"/>
    <tableColumn id="4" xr3:uid="{A9357527-7B5F-4F7A-A05F-FB8E8A51DF98}" name="Dayana Import" dataDxfId="5"/>
    <tableColumn id="5" xr3:uid="{7DF7188E-AF32-42EC-BEF1-461498EFC416}" name="Total" dataDxfId="3">
      <calculatedColumnFormula>+E3*C3</calculatedColumnFormula>
    </tableColumn>
    <tableColumn id="6" xr3:uid="{8ED8E8B6-E7E3-4B9C-A354-69FB8CFFD972}" name="Ebriel" dataDxfId="4">
      <calculatedColumnFormula>689/1.18</calculatedColumnFormula>
    </tableColumn>
    <tableColumn id="7" xr3:uid="{75639CFA-FC1B-4CD3-92F8-40673B9D6F06}" name="Total2" dataDxfId="2">
      <calculatedColumnFormula>+G3*C3</calculatedColumnFormula>
    </tableColumn>
    <tableColumn id="8" xr3:uid="{5D96DC24-CEEC-4D02-ABE7-BB522CEA5923}" name="Ferretería Roal" dataDxfId="0"/>
    <tableColumn id="9" xr3:uid="{AA0C0C3B-4F9F-47FD-83E1-812B2C4009AA}" name="Total3" dataDxfId="1">
      <calculatedColumnFormula>I3*C3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3AD63-E8E7-4ADF-805C-D43834AA4E62}">
  <dimension ref="A1:S4"/>
  <sheetViews>
    <sheetView workbookViewId="0">
      <selection activeCell="E24" sqref="E24"/>
    </sheetView>
  </sheetViews>
  <sheetFormatPr baseColWidth="10" defaultRowHeight="13.2" x14ac:dyDescent="0.25"/>
  <cols>
    <col min="1" max="1" width="4.44140625" customWidth="1"/>
    <col min="2" max="2" width="4.33203125" customWidth="1"/>
    <col min="3" max="3" width="13.6640625" customWidth="1"/>
    <col min="4" max="4" width="24.6640625" customWidth="1"/>
    <col min="5" max="5" width="12.44140625" customWidth="1"/>
    <col min="6" max="6" width="13.44140625" customWidth="1"/>
    <col min="7" max="7" width="12.88671875" customWidth="1"/>
    <col min="8" max="8" width="15.5546875" customWidth="1"/>
    <col min="9" max="9" width="13.109375" customWidth="1"/>
    <col min="10" max="10" width="33" customWidth="1"/>
    <col min="11" max="11" width="20.44140625" customWidth="1"/>
    <col min="12" max="12" width="24.6640625" customWidth="1"/>
    <col min="13" max="13" width="12.109375" customWidth="1"/>
    <col min="14" max="14" width="12.88671875" customWidth="1"/>
    <col min="15" max="17" width="8.5546875" customWidth="1"/>
    <col min="18" max="18" width="14.6640625" customWidth="1"/>
    <col min="19" max="19" width="22" customWidth="1"/>
    <col min="20" max="256" width="8.88671875" customWidth="1"/>
  </cols>
  <sheetData>
    <row r="1" spans="1:19" ht="16.5" customHeight="1" x14ac:dyDescent="0.25">
      <c r="A1" s="2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15</v>
      </c>
      <c r="G1" s="1" t="s">
        <v>16</v>
      </c>
      <c r="H1" s="1" t="s">
        <v>17</v>
      </c>
      <c r="I1" s="1" t="s">
        <v>9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6</v>
      </c>
      <c r="O1" s="1" t="s">
        <v>7</v>
      </c>
      <c r="P1" s="1" t="s">
        <v>8</v>
      </c>
      <c r="Q1" s="1" t="s">
        <v>10</v>
      </c>
      <c r="R1" s="1" t="s">
        <v>18</v>
      </c>
      <c r="S1" s="1" t="s">
        <v>0</v>
      </c>
    </row>
    <row r="2" spans="1:19" ht="16.5" customHeight="1" x14ac:dyDescent="0.25">
      <c r="A2" s="3" t="s">
        <v>1</v>
      </c>
      <c r="B2" s="6">
        <v>1</v>
      </c>
      <c r="C2" s="3" t="s">
        <v>21</v>
      </c>
      <c r="D2" s="5" t="s">
        <v>20</v>
      </c>
      <c r="E2" s="4">
        <v>2</v>
      </c>
      <c r="F2" s="3" t="s">
        <v>19</v>
      </c>
      <c r="G2" s="9"/>
      <c r="H2" s="8">
        <v>0</v>
      </c>
      <c r="I2" s="7" t="s">
        <v>22</v>
      </c>
      <c r="J2" s="7" t="s">
        <v>23</v>
      </c>
      <c r="K2" s="5" t="s">
        <v>24</v>
      </c>
      <c r="L2" s="7" t="s">
        <v>25</v>
      </c>
      <c r="M2" s="3"/>
      <c r="N2" s="5"/>
      <c r="O2" s="3" t="s">
        <v>1</v>
      </c>
      <c r="P2" s="6">
        <v>1</v>
      </c>
    </row>
    <row r="3" spans="1:19" ht="10.95" customHeight="1" x14ac:dyDescent="0.25">
      <c r="A3" s="14" t="s">
        <v>27</v>
      </c>
      <c r="B3" s="13">
        <v>1</v>
      </c>
      <c r="E3" s="12">
        <v>2</v>
      </c>
      <c r="G3" s="10" t="s">
        <v>26</v>
      </c>
      <c r="H3" s="11">
        <v>0</v>
      </c>
    </row>
    <row r="4" spans="1:19" ht="4.05" customHeight="1" x14ac:dyDescent="0.25">
      <c r="A4" s="14"/>
      <c r="B4" s="13"/>
      <c r="E4" s="12"/>
      <c r="H4" s="11"/>
    </row>
  </sheetData>
  <mergeCells count="4">
    <mergeCell ref="H3:H4"/>
    <mergeCell ref="E3:E4"/>
    <mergeCell ref="B3:B4"/>
    <mergeCell ref="A3:A4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3AD6-0845-4CD4-84F3-2057B6311597}">
  <dimension ref="B1:N26"/>
  <sheetViews>
    <sheetView tabSelected="1" workbookViewId="0">
      <selection activeCell="H18" sqref="H18"/>
    </sheetView>
  </sheetViews>
  <sheetFormatPr baseColWidth="10" defaultRowHeight="13.2" x14ac:dyDescent="0.25"/>
  <cols>
    <col min="2" max="2" width="19.6640625" bestFit="1" customWidth="1"/>
    <col min="3" max="3" width="14.109375" customWidth="1"/>
    <col min="5" max="10" width="14.5546875" bestFit="1" customWidth="1"/>
    <col min="13" max="13" width="12.21875" bestFit="1" customWidth="1"/>
  </cols>
  <sheetData>
    <row r="1" spans="2:14" ht="14.4" thickBot="1" x14ac:dyDescent="0.35">
      <c r="E1" s="25" t="s">
        <v>34</v>
      </c>
      <c r="F1" s="26"/>
      <c r="G1" s="26"/>
      <c r="H1" s="26"/>
      <c r="I1" s="26"/>
      <c r="J1" s="27"/>
    </row>
    <row r="2" spans="2:14" x14ac:dyDescent="0.25">
      <c r="B2" s="16" t="s">
        <v>4</v>
      </c>
      <c r="C2" s="17" t="s">
        <v>5</v>
      </c>
      <c r="D2" s="17" t="s">
        <v>15</v>
      </c>
      <c r="E2" s="17" t="s">
        <v>28</v>
      </c>
      <c r="F2" s="33" t="s">
        <v>43</v>
      </c>
      <c r="G2" s="19" t="s">
        <v>30</v>
      </c>
      <c r="H2" s="33" t="s">
        <v>44</v>
      </c>
      <c r="I2" s="49" t="s">
        <v>31</v>
      </c>
      <c r="J2" s="33" t="s">
        <v>45</v>
      </c>
      <c r="M2" s="44" t="s">
        <v>41</v>
      </c>
      <c r="N2" s="44"/>
    </row>
    <row r="3" spans="2:14" x14ac:dyDescent="0.25">
      <c r="B3" s="22" t="s">
        <v>20</v>
      </c>
      <c r="C3" s="21">
        <v>2</v>
      </c>
      <c r="D3" s="23" t="s">
        <v>19</v>
      </c>
      <c r="E3" s="18">
        <v>870</v>
      </c>
      <c r="F3" s="34">
        <f>+E3*C3</f>
        <v>1740</v>
      </c>
      <c r="G3" s="18">
        <f>689/1.18</f>
        <v>583.89830508474574</v>
      </c>
      <c r="H3" s="34">
        <f>+G3*C3</f>
        <v>1167.7966101694915</v>
      </c>
      <c r="I3" s="50">
        <v>614.41</v>
      </c>
      <c r="J3" s="34">
        <f>I3*C3</f>
        <v>1228.82</v>
      </c>
      <c r="M3" s="28" t="s">
        <v>62</v>
      </c>
      <c r="N3" s="15">
        <v>1</v>
      </c>
    </row>
    <row r="4" spans="2:14" x14ac:dyDescent="0.25">
      <c r="M4" s="28" t="s">
        <v>63</v>
      </c>
      <c r="N4" s="15">
        <v>2</v>
      </c>
    </row>
    <row r="5" spans="2:14" x14ac:dyDescent="0.25">
      <c r="I5" s="20"/>
      <c r="J5" s="20"/>
      <c r="M5" s="28" t="s">
        <v>64</v>
      </c>
      <c r="N5" s="15">
        <v>3</v>
      </c>
    </row>
    <row r="6" spans="2:14" x14ac:dyDescent="0.25">
      <c r="H6" s="20"/>
    </row>
    <row r="7" spans="2:14" ht="26.4" x14ac:dyDescent="0.25">
      <c r="B7" s="29" t="s">
        <v>37</v>
      </c>
      <c r="C7" s="30" t="s">
        <v>38</v>
      </c>
      <c r="D7" s="29" t="s">
        <v>46</v>
      </c>
      <c r="E7" s="30" t="s">
        <v>39</v>
      </c>
      <c r="F7" s="29" t="s">
        <v>47</v>
      </c>
      <c r="G7" s="30" t="s">
        <v>39</v>
      </c>
      <c r="H7" s="29" t="s">
        <v>48</v>
      </c>
      <c r="I7" s="30" t="s">
        <v>39</v>
      </c>
      <c r="J7" s="37"/>
      <c r="M7" s="41" t="s">
        <v>36</v>
      </c>
      <c r="N7" s="41"/>
    </row>
    <row r="8" spans="2:14" x14ac:dyDescent="0.25">
      <c r="B8" s="28" t="s">
        <v>36</v>
      </c>
      <c r="C8" s="31">
        <v>0.4</v>
      </c>
      <c r="D8" s="35">
        <v>1</v>
      </c>
      <c r="E8" s="35">
        <f>+D8*$C$8</f>
        <v>0.4</v>
      </c>
      <c r="F8" s="35">
        <v>5</v>
      </c>
      <c r="G8" s="35">
        <f>+F8*$C$8</f>
        <v>2</v>
      </c>
      <c r="H8" s="35">
        <v>3</v>
      </c>
      <c r="I8" s="35">
        <f>+H8*$C$8</f>
        <v>1.2000000000000002</v>
      </c>
      <c r="J8" s="38"/>
      <c r="M8" s="42" t="s">
        <v>49</v>
      </c>
      <c r="N8" s="43" t="s">
        <v>54</v>
      </c>
    </row>
    <row r="9" spans="2:14" x14ac:dyDescent="0.25">
      <c r="B9" s="28" t="s">
        <v>35</v>
      </c>
      <c r="C9" s="31">
        <v>0.35</v>
      </c>
      <c r="D9" s="35">
        <v>5</v>
      </c>
      <c r="E9" s="35">
        <f>+D9*$C$9</f>
        <v>1.75</v>
      </c>
      <c r="F9" s="35">
        <v>1</v>
      </c>
      <c r="G9" s="35">
        <f>+F9*$C$9</f>
        <v>0.35</v>
      </c>
      <c r="H9" s="35">
        <v>3</v>
      </c>
      <c r="I9" s="35">
        <f>+H9*$C$9</f>
        <v>1.0499999999999998</v>
      </c>
      <c r="J9" s="38"/>
      <c r="M9" s="35">
        <v>2</v>
      </c>
      <c r="N9" s="43" t="s">
        <v>50</v>
      </c>
    </row>
    <row r="10" spans="2:14" x14ac:dyDescent="0.25">
      <c r="B10" s="28" t="s">
        <v>40</v>
      </c>
      <c r="C10" s="31">
        <v>0.15</v>
      </c>
      <c r="D10" s="35">
        <v>4</v>
      </c>
      <c r="E10" s="35">
        <f>+D10*$C$10</f>
        <v>0.6</v>
      </c>
      <c r="F10" s="35">
        <v>4</v>
      </c>
      <c r="G10" s="35">
        <f>+F10*$C$10</f>
        <v>0.6</v>
      </c>
      <c r="H10" s="35">
        <v>5</v>
      </c>
      <c r="I10" s="35">
        <f>+H10*$C$10</f>
        <v>0.75</v>
      </c>
      <c r="J10" s="38"/>
      <c r="M10" s="35">
        <v>3</v>
      </c>
      <c r="N10" s="43" t="s">
        <v>51</v>
      </c>
    </row>
    <row r="11" spans="2:14" ht="13.8" thickBot="1" x14ac:dyDescent="0.3">
      <c r="B11" s="28" t="s">
        <v>41</v>
      </c>
      <c r="C11" s="31">
        <v>0.1</v>
      </c>
      <c r="D11" s="35">
        <v>1</v>
      </c>
      <c r="E11" s="35">
        <f>+D11*$C$11</f>
        <v>0.1</v>
      </c>
      <c r="F11" s="35">
        <v>1</v>
      </c>
      <c r="G11" s="35">
        <f>+F11*$C$11</f>
        <v>0.1</v>
      </c>
      <c r="H11" s="35">
        <v>3</v>
      </c>
      <c r="I11" s="39">
        <f>+H11*$C$11</f>
        <v>0.30000000000000004</v>
      </c>
      <c r="J11" s="38"/>
      <c r="M11" s="35">
        <v>4</v>
      </c>
      <c r="N11" s="43" t="s">
        <v>52</v>
      </c>
    </row>
    <row r="12" spans="2:14" ht="13.8" thickBot="1" x14ac:dyDescent="0.3">
      <c r="C12" s="32">
        <f>SUM(C8:C11)</f>
        <v>1</v>
      </c>
      <c r="E12" s="24">
        <f>SUM(E8:E11)</f>
        <v>2.85</v>
      </c>
      <c r="F12" s="24"/>
      <c r="G12" s="24">
        <f>SUM(G8:G11)</f>
        <v>3.0500000000000003</v>
      </c>
      <c r="H12" s="24"/>
      <c r="I12" s="40">
        <f>SUM(I8:I11)</f>
        <v>3.3</v>
      </c>
      <c r="M12" s="35">
        <v>5</v>
      </c>
      <c r="N12" s="43" t="s">
        <v>53</v>
      </c>
    </row>
    <row r="14" spans="2:14" ht="13.8" thickBot="1" x14ac:dyDescent="0.3">
      <c r="M14" s="44" t="s">
        <v>35</v>
      </c>
      <c r="N14" s="44"/>
    </row>
    <row r="15" spans="2:14" ht="13.8" thickBot="1" x14ac:dyDescent="0.3">
      <c r="B15" s="52" t="s">
        <v>42</v>
      </c>
      <c r="C15" s="53" t="str">
        <f>I2</f>
        <v>Ferretería Roal</v>
      </c>
      <c r="M15" s="28" t="s">
        <v>29</v>
      </c>
      <c r="N15" s="15">
        <v>1</v>
      </c>
    </row>
    <row r="16" spans="2:14" x14ac:dyDescent="0.25">
      <c r="M16" s="28" t="s">
        <v>55</v>
      </c>
      <c r="N16" s="15">
        <v>2</v>
      </c>
    </row>
    <row r="17" spans="2:14" ht="13.8" thickBot="1" x14ac:dyDescent="0.3">
      <c r="B17" s="51" t="s">
        <v>65</v>
      </c>
      <c r="M17" s="28" t="s">
        <v>33</v>
      </c>
      <c r="N17" s="15">
        <v>3</v>
      </c>
    </row>
    <row r="18" spans="2:14" x14ac:dyDescent="0.25">
      <c r="B18" s="54" t="s">
        <v>66</v>
      </c>
      <c r="C18" s="55"/>
      <c r="D18" s="55"/>
      <c r="E18" s="56"/>
      <c r="F18" s="57"/>
      <c r="M18" s="28" t="s">
        <v>56</v>
      </c>
      <c r="N18" s="15">
        <v>4</v>
      </c>
    </row>
    <row r="19" spans="2:14" ht="40.799999999999997" customHeight="1" thickBot="1" x14ac:dyDescent="0.3">
      <c r="B19" s="58"/>
      <c r="C19" s="59"/>
      <c r="D19" s="59"/>
      <c r="E19" s="60"/>
      <c r="F19" s="57"/>
      <c r="M19" s="45" t="s">
        <v>32</v>
      </c>
      <c r="N19" s="36">
        <v>5</v>
      </c>
    </row>
    <row r="21" spans="2:14" x14ac:dyDescent="0.25">
      <c r="M21" s="44" t="s">
        <v>40</v>
      </c>
      <c r="N21" s="44"/>
    </row>
    <row r="22" spans="2:14" x14ac:dyDescent="0.25">
      <c r="M22" s="28" t="s">
        <v>57</v>
      </c>
      <c r="N22" s="15">
        <v>1</v>
      </c>
    </row>
    <row r="23" spans="2:14" x14ac:dyDescent="0.25">
      <c r="J23" s="46"/>
      <c r="K23" s="47"/>
      <c r="M23" s="28" t="s">
        <v>61</v>
      </c>
      <c r="N23" s="15">
        <v>2</v>
      </c>
    </row>
    <row r="24" spans="2:14" x14ac:dyDescent="0.25">
      <c r="J24" s="48"/>
      <c r="K24" s="38"/>
      <c r="M24" s="28" t="s">
        <v>60</v>
      </c>
      <c r="N24" s="15">
        <v>3</v>
      </c>
    </row>
    <row r="25" spans="2:14" x14ac:dyDescent="0.25">
      <c r="M25" s="28" t="s">
        <v>59</v>
      </c>
      <c r="N25" s="15">
        <v>4</v>
      </c>
    </row>
    <row r="26" spans="2:14" x14ac:dyDescent="0.25">
      <c r="M26" s="45" t="s">
        <v>58</v>
      </c>
      <c r="N26" s="36">
        <v>5</v>
      </c>
    </row>
  </sheetData>
  <mergeCells count="6">
    <mergeCell ref="E1:J1"/>
    <mergeCell ref="M7:N7"/>
    <mergeCell ref="M14:N14"/>
    <mergeCell ref="M21:N21"/>
    <mergeCell ref="M2:N2"/>
    <mergeCell ref="B18:E1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Cabrera (OSF-PAI)</dc:creator>
  <cp:lastModifiedBy>Apps for Compras</cp:lastModifiedBy>
  <dcterms:created xsi:type="dcterms:W3CDTF">2025-07-14T21:33:32Z</dcterms:created>
  <dcterms:modified xsi:type="dcterms:W3CDTF">2025-07-15T19:22:53Z</dcterms:modified>
</cp:coreProperties>
</file>