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quantumpe-my.sharepoint.com/personal/lizet_matos_osf_pe/Documents/Escritorio/2024/8. COMEX - CERTIFICADO DE CALIDAD/TRAZABILIDAD/"/>
    </mc:Choice>
  </mc:AlternateContent>
  <xr:revisionPtr revIDLastSave="307" documentId="8_{A1C4D2D2-8243-498A-BDB7-D74F70D16D41}" xr6:coauthVersionLast="47" xr6:coauthVersionMax="47" xr10:uidLastSave="{1DFEAE89-B79F-4E4B-94D5-7806027B253B}"/>
  <bookViews>
    <workbookView xWindow="-110" yWindow="-110" windowWidth="19420" windowHeight="10420" firstSheet="1" activeTab="1" xr2:uid="{61082551-071D-416B-A358-F91C9FC5725E}"/>
  </bookViews>
  <sheets>
    <sheet name="CT-012-24 B" sheetId="1" r:id="rId1"/>
    <sheet name="TARZABILIDAD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2" l="1"/>
  <c r="H12" i="2"/>
  <c r="F19" i="2"/>
  <c r="H17" i="2"/>
  <c r="H16" i="2"/>
  <c r="H15" i="2"/>
  <c r="H14" i="2"/>
  <c r="H13" i="2"/>
  <c r="H11" i="2"/>
  <c r="H10" i="2"/>
  <c r="H9" i="2"/>
  <c r="H8" i="2"/>
  <c r="H7" i="2"/>
  <c r="H6" i="2"/>
  <c r="H5" i="2"/>
  <c r="H4" i="2"/>
  <c r="H3" i="2"/>
  <c r="H19" i="2" l="1"/>
  <c r="N13" i="1"/>
  <c r="N12" i="1"/>
  <c r="N11" i="1"/>
  <c r="N10" i="1"/>
  <c r="I12" i="1"/>
  <c r="I11" i="1"/>
  <c r="I10" i="1"/>
  <c r="N8" i="1"/>
  <c r="H18" i="1"/>
  <c r="H20" i="1" s="1"/>
  <c r="I17" i="1"/>
  <c r="N17" i="1"/>
  <c r="N16" i="1"/>
  <c r="N15" i="1"/>
  <c r="N6" i="1"/>
  <c r="N3" i="1"/>
  <c r="N14" i="1"/>
  <c r="N18" i="1" l="1"/>
  <c r="I16" i="1" l="1"/>
  <c r="I15" i="1" l="1"/>
  <c r="I14" i="1"/>
  <c r="I1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tc={6433D9D8-EC43-4F3E-8405-F50872E7612A}</author>
    <author>tc={32F90701-163C-4E18-8887-79BA3B1E2453}</author>
    <author>tc={18BE7F54-DDFC-4D44-9784-2C7C257C533D}</author>
    <author>tc={0646BE4C-A2FC-4857-98A2-AA0E6EFA31E5}</author>
    <author>tc={3259C0B0-7D20-43C3-9BDD-E6FDCEFF0AD2}</author>
    <author>tc={20C2F97D-FE42-440B-B23A-C6BB5975A0F7}</author>
    <author>tc={BF9C2563-69D4-48CB-97EA-9617FF092F1A}</author>
    <author>tc={1D3F3B07-451F-4918-9C57-44CCAF068126}</author>
    <author>tc={CD830ED1-8E4F-4FC1-B741-1C6B55ADFAE5}</author>
    <author>tc={33C15156-ED00-4871-AABF-AE3B44386A50}</author>
    <author>tc={00D2D063-9E3C-49B9-8102-EAC4DBD0AE0F}</author>
    <author>tc={B1A1B893-74B7-4D94-AEDA-9860C7C04D2B}</author>
    <author>tc={FBED0361-C22A-4801-A024-9889B63B9D0E}</author>
  </authors>
  <commentList>
    <comment ref="J4" authorId="0" shapeId="0" xr:uid="{6433D9D8-EC43-4F3E-8405-F50872E7612A}">
      <text>
        <t>[Threaded comment]
Your version of Excel allows you to read this threaded comment; however, any edits to it will get removed if the file is opened in a newer version of Excel. Learn more: https://go.microsoft.com/fwlink/?linkid=870924
Comment:
    OK</t>
      </text>
    </comment>
    <comment ref="J5" authorId="1" shapeId="0" xr:uid="{32F90701-163C-4E18-8887-79BA3B1E2453}">
      <text>
        <t>[Threaded comment]
Your version of Excel allows you to read this threaded comment; however, any edits to it will get removed if the file is opened in a newer version of Excel. Learn more: https://go.microsoft.com/fwlink/?linkid=870924
Comment:
    OK</t>
      </text>
    </comment>
    <comment ref="J6" authorId="2" shapeId="0" xr:uid="{18BE7F54-DDFC-4D44-9784-2C7C257C533D}">
      <text>
        <t>[Threaded comment]
Your version of Excel allows you to read this threaded comment; however, any edits to it will get removed if the file is opened in a newer version of Excel. Learn more: https://go.microsoft.com/fwlink/?linkid=870924
Comment:
    OK</t>
      </text>
    </comment>
    <comment ref="J7" authorId="3" shapeId="0" xr:uid="{0646BE4C-A2FC-4857-98A2-AA0E6EFA31E5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Ok
</t>
      </text>
    </comment>
    <comment ref="J8" authorId="4" shapeId="0" xr:uid="{3259C0B0-7D20-43C3-9BDD-E6FDCEFF0AD2}">
      <text>
        <t>[Threaded comment]
Your version of Excel allows you to read this threaded comment; however, any edits to it will get removed if the file is opened in a newer version of Excel. Learn more: https://go.microsoft.com/fwlink/?linkid=870924
Comment:
    OK</t>
      </text>
    </comment>
    <comment ref="J9" authorId="5" shapeId="0" xr:uid="{20C2F97D-FE42-440B-B23A-C6BB5975A0F7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OK
</t>
      </text>
    </comment>
    <comment ref="J10" authorId="6" shapeId="0" xr:uid="{BF9C2563-69D4-48CB-97EA-9617FF092F1A}">
      <text>
        <t>[Threaded comment]
Your version of Excel allows you to read this threaded comment; however, any edits to it will get removed if the file is opened in a newer version of Excel. Learn more: https://go.microsoft.com/fwlink/?linkid=870924
Comment:
    OK</t>
      </text>
    </comment>
    <comment ref="J11" authorId="7" shapeId="0" xr:uid="{1D3F3B07-451F-4918-9C57-44CCAF068126}">
      <text>
        <t>[Threaded comment]
Your version of Excel allows you to read this threaded comment; however, any edits to it will get removed if the file is opened in a newer version of Excel. Learn more: https://go.microsoft.com/fwlink/?linkid=870924
Comment:
    OK</t>
      </text>
    </comment>
    <comment ref="J12" authorId="8" shapeId="0" xr:uid="{CD830ED1-8E4F-4FC1-B741-1C6B55ADFAE5}">
      <text>
        <t>[Threaded comment]
Your version of Excel allows you to read this threaded comment; however, any edits to it will get removed if the file is opened in a newer version of Excel. Learn more: https://go.microsoft.com/fwlink/?linkid=870924
Comment:
    OK</t>
      </text>
    </comment>
    <comment ref="J13" authorId="9" shapeId="0" xr:uid="{33C15156-ED00-4871-AABF-AE3B44386A5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Ok
</t>
      </text>
    </comment>
    <comment ref="J15" authorId="10" shapeId="0" xr:uid="{00D2D063-9E3C-49B9-8102-EAC4DBD0AE0F}">
      <text>
        <t>[Threaded comment]
Your version of Excel allows you to read this threaded comment; however, any edits to it will get removed if the file is opened in a newer version of Excel. Learn more: https://go.microsoft.com/fwlink/?linkid=870924
Comment:
    OK</t>
      </text>
    </comment>
    <comment ref="J16" authorId="11" shapeId="0" xr:uid="{B1A1B893-74B7-4D94-AEDA-9860C7C04D2B}">
      <text>
        <t>[Threaded comment]
Your version of Excel allows you to read this threaded comment; however, any edits to it will get removed if the file is opened in a newer version of Excel. Learn more: https://go.microsoft.com/fwlink/?linkid=870924
Comment:
    OK</t>
      </text>
    </comment>
    <comment ref="J17" authorId="12" shapeId="0" xr:uid="{FBED0361-C22A-4801-A024-9889B63B9D0E}">
      <text>
        <t>[Threaded comment]
Your version of Excel allows you to read this threaded comment; however, any edits to it will get removed if the file is opened in a newer version of Excel. Learn more: https://go.microsoft.com/fwlink/?linkid=870924
Comment:
    OK</t>
      </text>
    </comment>
  </commentList>
</comments>
</file>

<file path=xl/sharedStrings.xml><?xml version="1.0" encoding="utf-8"?>
<sst xmlns="http://schemas.openxmlformats.org/spreadsheetml/2006/main" count="250" uniqueCount="124">
  <si>
    <t>PLANTA PRODUCTORA</t>
  </si>
  <si>
    <t>Almacén</t>
  </si>
  <si>
    <t>Cod. Artículo</t>
  </si>
  <si>
    <t>Descripción del Artículo</t>
  </si>
  <si>
    <t xml:space="preserve">F.LOTE </t>
  </si>
  <si>
    <t>LOTE</t>
  </si>
  <si>
    <t>Cantidad TM</t>
  </si>
  <si>
    <t>CAJAS</t>
  </si>
  <si>
    <t>LETRA</t>
  </si>
  <si>
    <t>F.LOTE ORIGINAL (FISICO)</t>
  </si>
  <si>
    <t>LOTE ORIGINAL (FISICO)</t>
  </si>
  <si>
    <t>CANTIDAD TN</t>
  </si>
  <si>
    <t>FRIGORIFICO</t>
  </si>
  <si>
    <t>APT - ALFRIMAC COMAS</t>
  </si>
  <si>
    <t>PT0000084</t>
  </si>
  <si>
    <t>PEZ VOLADOR OVAS CRUDO AMARILLA 1X10 KG</t>
  </si>
  <si>
    <t>Y7</t>
  </si>
  <si>
    <t>1120230030418</t>
  </si>
  <si>
    <t>V</t>
  </si>
  <si>
    <t>D1</t>
  </si>
  <si>
    <t>A4</t>
  </si>
  <si>
    <t>1120230030420</t>
  </si>
  <si>
    <t>F9</t>
  </si>
  <si>
    <t>1120230030423</t>
  </si>
  <si>
    <t>O21</t>
  </si>
  <si>
    <t>Z8</t>
  </si>
  <si>
    <t>1120230030428</t>
  </si>
  <si>
    <t>1120230030429</t>
  </si>
  <si>
    <t>1120230030436</t>
  </si>
  <si>
    <t>1120230030449</t>
  </si>
  <si>
    <t>v</t>
  </si>
  <si>
    <t>PT0000203</t>
  </si>
  <si>
    <t>PEZ VOLADOR OVAS CRUDO BLANCA 1X10 KG</t>
  </si>
  <si>
    <t>E9</t>
  </si>
  <si>
    <t>1120230030329</t>
  </si>
  <si>
    <t>1120230030331</t>
  </si>
  <si>
    <t>D15</t>
  </si>
  <si>
    <t>1120230030335</t>
  </si>
  <si>
    <t>TOTAL</t>
  </si>
  <si>
    <t>OVA BLANCA</t>
  </si>
  <si>
    <t>OP REPROCESO</t>
  </si>
  <si>
    <t>FECHA DE PROD.</t>
  </si>
  <si>
    <t>FECHA DE VENC.</t>
  </si>
  <si>
    <t>FECHA DE CAPTURA</t>
  </si>
  <si>
    <t>FECHA DE RECEP.</t>
  </si>
  <si>
    <t>PESO MATERIA PRIMA (Kg)</t>
  </si>
  <si>
    <t>PPTT</t>
  </si>
  <si>
    <t>%</t>
  </si>
  <si>
    <t>EMBARCACION</t>
  </si>
  <si>
    <t>DESEMBARQUE</t>
  </si>
  <si>
    <t>TRANSPORTE</t>
  </si>
  <si>
    <t>NOMBRE</t>
  </si>
  <si>
    <t>MATRICULA</t>
  </si>
  <si>
    <t>ESLORA</t>
  </si>
  <si>
    <t>ARQUEO BRUTO</t>
  </si>
  <si>
    <t>PROTOCOLO</t>
  </si>
  <si>
    <t>PERMISO DE PESCA</t>
  </si>
  <si>
    <t>CODIGO DE HABILITACION</t>
  </si>
  <si>
    <t>LUGAR</t>
  </si>
  <si>
    <t>TIPO</t>
  </si>
  <si>
    <t>CÓDIGO/ PLACA</t>
  </si>
  <si>
    <t xml:space="preserve">PROTOCOLO </t>
  </si>
  <si>
    <t>SANTA ROSA XXII</t>
  </si>
  <si>
    <t>PT-42824-BM</t>
  </si>
  <si>
    <t>PTH-115-13-EP-DG-SANIPES</t>
  </si>
  <si>
    <t>RESOLUCION DIRECTORAL REGIONAL N° 233-2013-GOBIERNO REGIONAL PIURA-DRP-DR</t>
  </si>
  <si>
    <t>EA1323-CHD-SRXXII</t>
  </si>
  <si>
    <t>DPA LOS CHIMUS</t>
  </si>
  <si>
    <t>SAMANCO/SANTA/ANCASH</t>
  </si>
  <si>
    <t>PTH-004-16-DPA-SANIPES</t>
  </si>
  <si>
    <t>REEFER OSFC-06</t>
  </si>
  <si>
    <t>AFK-835/ATO-990</t>
  </si>
  <si>
    <t>JOLU750028 9</t>
  </si>
  <si>
    <t>CASAMAR I</t>
  </si>
  <si>
    <t>PT-56952-BM</t>
  </si>
  <si>
    <t>PTH-110-18-EP-SANIPES</t>
  </si>
  <si>
    <t>RESOLUCION DIRECTORAL N° 1041-2017-PRODUCE/DGPA</t>
  </si>
  <si>
    <t>EA623-CHD-CASA</t>
  </si>
  <si>
    <t>MILAGROS ESTHER</t>
  </si>
  <si>
    <t>PT-38474-BM</t>
  </si>
  <si>
    <t>PTH-0444-2019-SANIPES</t>
  </si>
  <si>
    <t>R.DN° 218-2012-GOB.REG.PIURA-DIREPRO-DR</t>
  </si>
  <si>
    <t>EA1409-MLET</t>
  </si>
  <si>
    <t>FURGON ISOTERMICO</t>
  </si>
  <si>
    <t>BKC-867</t>
  </si>
  <si>
    <t>PTH-2370-2022 SANIPES</t>
  </si>
  <si>
    <t>SANTA ELENA</t>
  </si>
  <si>
    <t>MO-00883-BM</t>
  </si>
  <si>
    <t>PTH-2236-2023-SANIPES</t>
  </si>
  <si>
    <t>R.G.R.P N°172-2019-GRA/GRP</t>
  </si>
  <si>
    <t>EA112-CHD-SNEE</t>
  </si>
  <si>
    <t>FURGON FRIGORÍFICO</t>
  </si>
  <si>
    <t>D7R-773 / C6G-994</t>
  </si>
  <si>
    <t>PTH-1044-2023-SANIPES</t>
  </si>
  <si>
    <t>MILAGRO DE CAUTIVO II</t>
  </si>
  <si>
    <t>PT-34026-BM</t>
  </si>
  <si>
    <t>PTH-094-16-EP-SANIPES</t>
  </si>
  <si>
    <t>R.D. N°142-2010/GOB.REG.PIURA-DIREPRO-DR</t>
  </si>
  <si>
    <t>EA108-CHD-MLCU</t>
  </si>
  <si>
    <t>DON ALBERICO</t>
  </si>
  <si>
    <t>TA-35386-BM</t>
  </si>
  <si>
    <t>PTH-083-17-EP-SANIPES</t>
  </si>
  <si>
    <t>RESOLUCION DIRECTORAL REGIONAL N° 372-2018-GOBIERNO REGIONAL PIURA-DRP-DR</t>
  </si>
  <si>
    <t>EA369-CHD-DNAB</t>
  </si>
  <si>
    <t>GENESIS III</t>
  </si>
  <si>
    <t>PL-41294-CM</t>
  </si>
  <si>
    <t>PTH-384-18-EP-SANIPES</t>
  </si>
  <si>
    <t>RD. N° 060-2012-GOB.REG.PIURA-DIREPRO-DR</t>
  </si>
  <si>
    <t>EA862-CHD-GENE</t>
  </si>
  <si>
    <t>SANTA ROSA XXIII</t>
  </si>
  <si>
    <t>PT- 42825-BM</t>
  </si>
  <si>
    <t>PTH-116-13-EP-DG-SANIPES</t>
  </si>
  <si>
    <t>RESOLUCION DIRECTORAL REGIONAL N° 615-2018-GOBIERNO REGIONAL PIURA-DRP-DR</t>
  </si>
  <si>
    <t>EA1324-CHD-SRXXIII</t>
  </si>
  <si>
    <t>D1Y-830/F1V-988</t>
  </si>
  <si>
    <t>PTH-1678-17-TR-SANIPES</t>
  </si>
  <si>
    <t>VIRGEN DEL CISNE XII</t>
  </si>
  <si>
    <t>PT-64661-CM</t>
  </si>
  <si>
    <t>PTH-2031-2022-SANIPES</t>
  </si>
  <si>
    <t>RDR Nº 262-2022-GOBIERNO REGIONAL PIURA-DRP-DR</t>
  </si>
  <si>
    <t xml:space="preserve"> EA3113-VRCS</t>
  </si>
  <si>
    <t>FURGON FRIGORIFICO</t>
  </si>
  <si>
    <t>B8Q-767/B9E-992</t>
  </si>
  <si>
    <t>PTH-530-18-TR-SANIPES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</si>
</sst>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.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sz val="11"/>
      <color theme="0"/>
      <name val="Calibri Light"/>
      <family val="2"/>
      <scheme val="major"/>
    </font>
    <font>
      <sz val="11"/>
      <color theme="1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rgb="FF333333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8" tint="-0.499984740745262"/>
        <bgColor theme="8"/>
      </patternFill>
    </fill>
    <fill>
      <patternFill patternType="solid">
        <fgColor rgb="FFFF0000"/>
        <bgColor theme="8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05">
    <xf numFmtId="0" fontId="0" fillId="0" borderId="0" xfId="0"/>
    <xf numFmtId="0" fontId="2" fillId="0" borderId="0" xfId="0" applyFont="1" applyAlignment="1">
      <alignment horizontal="center"/>
    </xf>
    <xf numFmtId="0" fontId="3" fillId="4" borderId="2" xfId="0" applyFont="1" applyFill="1" applyBorder="1"/>
    <xf numFmtId="9" fontId="0" fillId="0" borderId="0" xfId="1" applyFont="1" applyAlignment="1">
      <alignment horizontal="center" vertical="center"/>
    </xf>
    <xf numFmtId="0" fontId="4" fillId="0" borderId="0" xfId="0" applyFont="1"/>
    <xf numFmtId="9" fontId="0" fillId="0" borderId="0" xfId="1" applyFont="1"/>
    <xf numFmtId="0" fontId="5" fillId="2" borderId="2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3" xfId="0" applyFont="1" applyBorder="1"/>
    <xf numFmtId="0" fontId="0" fillId="0" borderId="7" xfId="0" applyBorder="1"/>
    <xf numFmtId="0" fontId="0" fillId="0" borderId="8" xfId="0" applyBorder="1"/>
    <xf numFmtId="14" fontId="6" fillId="0" borderId="2" xfId="0" applyNumberFormat="1" applyFont="1" applyBorder="1" applyAlignment="1">
      <alignment horizontal="center" vertical="center"/>
    </xf>
    <xf numFmtId="1" fontId="7" fillId="0" borderId="2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0" fontId="0" fillId="0" borderId="4" xfId="0" applyBorder="1"/>
    <xf numFmtId="0" fontId="3" fillId="0" borderId="0" xfId="0" applyFont="1"/>
    <xf numFmtId="0" fontId="5" fillId="2" borderId="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4" fontId="5" fillId="2" borderId="5" xfId="0" applyNumberFormat="1" applyFont="1" applyFill="1" applyBorder="1" applyAlignment="1">
      <alignment horizontal="center" vertical="center"/>
    </xf>
    <xf numFmtId="4" fontId="5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" fontId="0" fillId="0" borderId="0" xfId="0" applyNumberFormat="1"/>
    <xf numFmtId="0" fontId="2" fillId="0" borderId="0" xfId="0" applyFont="1" applyAlignment="1">
      <alignment vertical="center"/>
    </xf>
    <xf numFmtId="0" fontId="0" fillId="0" borderId="0" xfId="0" applyAlignment="1">
      <alignment vertical="top" wrapText="1"/>
    </xf>
    <xf numFmtId="14" fontId="7" fillId="5" borderId="2" xfId="0" applyNumberFormat="1" applyFont="1" applyFill="1" applyBorder="1" applyAlignment="1">
      <alignment horizontal="center" vertical="center"/>
    </xf>
    <xf numFmtId="1" fontId="7" fillId="5" borderId="2" xfId="0" applyNumberFormat="1" applyFont="1" applyFill="1" applyBorder="1" applyAlignment="1">
      <alignment horizontal="center" vertical="center"/>
    </xf>
    <xf numFmtId="4" fontId="7" fillId="5" borderId="2" xfId="0" applyNumberFormat="1" applyFont="1" applyFill="1" applyBorder="1" applyAlignment="1">
      <alignment horizontal="center" vertical="center"/>
    </xf>
    <xf numFmtId="3" fontId="7" fillId="5" borderId="2" xfId="0" applyNumberFormat="1" applyFont="1" applyFill="1" applyBorder="1" applyAlignment="1">
      <alignment horizontal="center" vertical="center"/>
    </xf>
    <xf numFmtId="4" fontId="8" fillId="5" borderId="2" xfId="0" applyNumberFormat="1" applyFont="1" applyFill="1" applyBorder="1" applyAlignment="1">
      <alignment horizontal="center" vertical="center"/>
    </xf>
    <xf numFmtId="14" fontId="10" fillId="6" borderId="2" xfId="0" applyNumberFormat="1" applyFont="1" applyFill="1" applyBorder="1" applyAlignment="1">
      <alignment horizontal="center" vertical="center"/>
    </xf>
    <xf numFmtId="14" fontId="10" fillId="0" borderId="2" xfId="0" applyNumberFormat="1" applyFont="1" applyBorder="1" applyAlignment="1">
      <alignment horizontal="center" vertical="center"/>
    </xf>
    <xf numFmtId="164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4" fontId="10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2" fillId="0" borderId="2" xfId="2" applyFont="1" applyFill="1" applyBorder="1" applyAlignment="1">
      <alignment horizontal="center" vertical="center"/>
    </xf>
    <xf numFmtId="164" fontId="10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0" fillId="0" borderId="0" xfId="0" applyFont="1" applyAlignment="1">
      <alignment wrapText="1"/>
    </xf>
    <xf numFmtId="0" fontId="12" fillId="10" borderId="2" xfId="0" applyFont="1" applyFill="1" applyBorder="1" applyAlignment="1">
      <alignment horizontal="center" vertical="center" wrapText="1"/>
    </xf>
    <xf numFmtId="0" fontId="12" fillId="11" borderId="2" xfId="0" applyFont="1" applyFill="1" applyBorder="1" applyAlignment="1">
      <alignment horizontal="center" vertical="center" wrapText="1"/>
    </xf>
    <xf numFmtId="0" fontId="12" fillId="12" borderId="2" xfId="0" applyFont="1" applyFill="1" applyBorder="1" applyAlignment="1">
      <alignment horizontal="center" vertical="center" wrapText="1"/>
    </xf>
    <xf numFmtId="0" fontId="13" fillId="0" borderId="2" xfId="0" applyFont="1" applyBorder="1"/>
    <xf numFmtId="165" fontId="11" fillId="0" borderId="2" xfId="0" applyNumberFormat="1" applyFont="1" applyBorder="1" applyAlignment="1">
      <alignment horizontal="center" vertical="center"/>
    </xf>
    <xf numFmtId="165" fontId="11" fillId="0" borderId="2" xfId="0" applyNumberFormat="1" applyFont="1" applyBorder="1" applyAlignment="1">
      <alignment horizontal="center"/>
    </xf>
    <xf numFmtId="14" fontId="12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3" fillId="4" borderId="4" xfId="0" applyFont="1" applyFill="1" applyBorder="1"/>
    <xf numFmtId="164" fontId="11" fillId="0" borderId="12" xfId="0" applyNumberFormat="1" applyFont="1" applyBorder="1" applyAlignment="1">
      <alignment horizontal="center" vertical="center"/>
    </xf>
    <xf numFmtId="3" fontId="6" fillId="0" borderId="12" xfId="0" applyNumberFormat="1" applyFont="1" applyBorder="1" applyAlignment="1">
      <alignment horizontal="center" vertical="center"/>
    </xf>
    <xf numFmtId="166" fontId="11" fillId="0" borderId="2" xfId="0" applyNumberFormat="1" applyFont="1" applyBorder="1" applyAlignment="1">
      <alignment horizontal="center" vertical="center"/>
    </xf>
    <xf numFmtId="166" fontId="10" fillId="0" borderId="2" xfId="0" applyNumberFormat="1" applyFont="1" applyBorder="1" applyAlignment="1">
      <alignment horizontal="center" vertical="center"/>
    </xf>
    <xf numFmtId="4" fontId="0" fillId="0" borderId="11" xfId="0" applyNumberFormat="1" applyBorder="1" applyAlignment="1">
      <alignment horizontal="center" vertical="center"/>
    </xf>
    <xf numFmtId="1" fontId="7" fillId="0" borderId="11" xfId="0" applyNumberFormat="1" applyFont="1" applyBorder="1" applyAlignment="1">
      <alignment horizontal="center" vertical="center"/>
    </xf>
    <xf numFmtId="14" fontId="6" fillId="0" borderId="11" xfId="0" applyNumberFormat="1" applyFont="1" applyBorder="1" applyAlignment="1">
      <alignment horizontal="center" vertical="center"/>
    </xf>
    <xf numFmtId="4" fontId="6" fillId="0" borderId="11" xfId="0" applyNumberFormat="1" applyFont="1" applyBorder="1" applyAlignment="1">
      <alignment horizontal="center" vertical="center"/>
    </xf>
    <xf numFmtId="10" fontId="11" fillId="0" borderId="2" xfId="1" applyNumberFormat="1" applyFont="1" applyBorder="1" applyAlignment="1">
      <alignment horizontal="center" vertical="center"/>
    </xf>
    <xf numFmtId="166" fontId="0" fillId="0" borderId="0" xfId="0" applyNumberFormat="1"/>
    <xf numFmtId="1" fontId="10" fillId="13" borderId="2" xfId="0" applyNumberFormat="1" applyFont="1" applyFill="1" applyBorder="1" applyAlignment="1">
      <alignment horizontal="center" vertical="center"/>
    </xf>
    <xf numFmtId="1" fontId="12" fillId="14" borderId="2" xfId="0" applyNumberFormat="1" applyFont="1" applyFill="1" applyBorder="1" applyAlignment="1">
      <alignment horizontal="center" vertical="center"/>
    </xf>
    <xf numFmtId="1" fontId="10" fillId="14" borderId="2" xfId="0" applyNumberFormat="1" applyFont="1" applyFill="1" applyBorder="1" applyAlignment="1">
      <alignment horizontal="center" vertical="center"/>
    </xf>
    <xf numFmtId="1" fontId="7" fillId="0" borderId="5" xfId="0" applyNumberFormat="1" applyFont="1" applyBorder="1" applyAlignment="1">
      <alignment horizontal="center" vertical="center"/>
    </xf>
    <xf numFmtId="166" fontId="11" fillId="0" borderId="2" xfId="0" applyNumberFormat="1" applyFont="1" applyBorder="1" applyAlignment="1">
      <alignment horizontal="center"/>
    </xf>
    <xf numFmtId="10" fontId="11" fillId="0" borderId="2" xfId="1" applyNumberFormat="1" applyFont="1" applyFill="1" applyBorder="1" applyAlignment="1">
      <alignment horizontal="center" vertical="center"/>
    </xf>
    <xf numFmtId="4" fontId="0" fillId="0" borderId="11" xfId="0" applyNumberFormat="1" applyBorder="1" applyAlignment="1">
      <alignment horizontal="center" vertical="center"/>
    </xf>
    <xf numFmtId="4" fontId="0" fillId="0" borderId="5" xfId="0" applyNumberFormat="1" applyBorder="1" applyAlignment="1">
      <alignment horizontal="center" vertical="center"/>
    </xf>
    <xf numFmtId="1" fontId="7" fillId="0" borderId="11" xfId="0" applyNumberFormat="1" applyFont="1" applyBorder="1" applyAlignment="1">
      <alignment horizontal="center" vertical="center"/>
    </xf>
    <xf numFmtId="1" fontId="7" fillId="0" borderId="5" xfId="0" applyNumberFormat="1" applyFont="1" applyBorder="1" applyAlignment="1">
      <alignment horizontal="center" vertical="center"/>
    </xf>
    <xf numFmtId="14" fontId="6" fillId="0" borderId="11" xfId="0" applyNumberFormat="1" applyFont="1" applyBorder="1" applyAlignment="1">
      <alignment horizontal="center" vertical="center"/>
    </xf>
    <xf numFmtId="14" fontId="6" fillId="0" borderId="5" xfId="0" applyNumberFormat="1" applyFont="1" applyBorder="1" applyAlignment="1">
      <alignment horizontal="center" vertical="center"/>
    </xf>
    <xf numFmtId="4" fontId="0" fillId="0" borderId="12" xfId="0" applyNumberFormat="1" applyBorder="1" applyAlignment="1">
      <alignment horizontal="center" vertical="center"/>
    </xf>
    <xf numFmtId="1" fontId="7" fillId="0" borderId="12" xfId="0" applyNumberFormat="1" applyFont="1" applyBorder="1" applyAlignment="1">
      <alignment horizontal="center" vertical="center"/>
    </xf>
    <xf numFmtId="14" fontId="6" fillId="0" borderId="1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" fontId="7" fillId="0" borderId="2" xfId="0" applyNumberFormat="1" applyFont="1" applyBorder="1" applyAlignment="1">
      <alignment horizontal="center" vertical="center"/>
    </xf>
    <xf numFmtId="4" fontId="6" fillId="0" borderId="11" xfId="0" applyNumberFormat="1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4" fontId="6" fillId="0" borderId="12" xfId="0" applyNumberFormat="1" applyFont="1" applyBorder="1" applyAlignment="1">
      <alignment horizontal="center" vertical="center"/>
    </xf>
    <xf numFmtId="1" fontId="10" fillId="0" borderId="2" xfId="0" applyNumberFormat="1" applyFont="1" applyBorder="1" applyAlignment="1">
      <alignment horizontal="center" vertical="center"/>
    </xf>
    <xf numFmtId="14" fontId="10" fillId="0" borderId="2" xfId="0" applyNumberFormat="1" applyFont="1" applyBorder="1" applyAlignment="1">
      <alignment horizontal="center" vertical="center"/>
    </xf>
    <xf numFmtId="14" fontId="10" fillId="0" borderId="11" xfId="0" applyNumberFormat="1" applyFont="1" applyBorder="1" applyAlignment="1">
      <alignment horizontal="center" vertical="center"/>
    </xf>
    <xf numFmtId="14" fontId="10" fillId="0" borderId="12" xfId="0" applyNumberFormat="1" applyFont="1" applyBorder="1" applyAlignment="1">
      <alignment horizontal="center" vertical="center"/>
    </xf>
    <xf numFmtId="14" fontId="10" fillId="0" borderId="5" xfId="0" applyNumberFormat="1" applyFont="1" applyBorder="1" applyAlignment="1">
      <alignment horizontal="center" vertical="center"/>
    </xf>
    <xf numFmtId="1" fontId="10" fillId="13" borderId="11" xfId="0" applyNumberFormat="1" applyFont="1" applyFill="1" applyBorder="1" applyAlignment="1">
      <alignment horizontal="center" vertical="center"/>
    </xf>
    <xf numFmtId="1" fontId="10" fillId="13" borderId="12" xfId="0" applyNumberFormat="1" applyFont="1" applyFill="1" applyBorder="1" applyAlignment="1">
      <alignment horizontal="center" vertical="center"/>
    </xf>
    <xf numFmtId="1" fontId="10" fillId="13" borderId="5" xfId="0" applyNumberFormat="1" applyFont="1" applyFill="1" applyBorder="1" applyAlignment="1">
      <alignment horizontal="center" vertical="center"/>
    </xf>
    <xf numFmtId="1" fontId="10" fillId="13" borderId="2" xfId="0" applyNumberFormat="1" applyFont="1" applyFill="1" applyBorder="1" applyAlignment="1">
      <alignment horizontal="center" vertical="center"/>
    </xf>
    <xf numFmtId="14" fontId="10" fillId="6" borderId="2" xfId="0" applyNumberFormat="1" applyFont="1" applyFill="1" applyBorder="1" applyAlignment="1">
      <alignment horizontal="center" vertical="center"/>
    </xf>
    <xf numFmtId="0" fontId="12" fillId="8" borderId="2" xfId="0" applyFont="1" applyFill="1" applyBorder="1" applyAlignment="1">
      <alignment horizontal="center" vertical="center" wrapText="1"/>
    </xf>
    <xf numFmtId="0" fontId="12" fillId="9" borderId="2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Lizet Matos Román" id="{1977ACD3-50DD-406A-ACF4-531D70119501}" userId="S::lizet.matos@osf.pe::6fec269b-45e1-4d0c-9544-7fe97e8487cb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4" dT="2024-01-15T03:10:07.84" personId="{1977ACD3-50DD-406A-ACF4-531D70119501}" id="{6433D9D8-EC43-4F3E-8405-F50872E7612A}">
    <text>OK</text>
  </threadedComment>
  <threadedComment ref="J5" dT="2024-01-12T22:50:37.25" personId="{1977ACD3-50DD-406A-ACF4-531D70119501}" id="{32F90701-163C-4E18-8887-79BA3B1E2453}">
    <text>OK</text>
  </threadedComment>
  <threadedComment ref="J6" dT="2024-01-15T03:10:07.84" personId="{1977ACD3-50DD-406A-ACF4-531D70119501}" id="{18BE7F54-DDFC-4D44-9784-2C7C257C533D}">
    <text>OK</text>
  </threadedComment>
  <threadedComment ref="J7" dT="2024-01-12T22:39:09.06" personId="{1977ACD3-50DD-406A-ACF4-531D70119501}" id="{0646BE4C-A2FC-4857-98A2-AA0E6EFA31E5}">
    <text xml:space="preserve">Ok
</text>
  </threadedComment>
  <threadedComment ref="J8" dT="2024-01-15T13:42:27.11" personId="{1977ACD3-50DD-406A-ACF4-531D70119501}" id="{3259C0B0-7D20-43C3-9BDD-E6FDCEFF0AD2}">
    <text>OK</text>
  </threadedComment>
  <threadedComment ref="J9" dT="2024-01-12T22:46:56.44" personId="{1977ACD3-50DD-406A-ACF4-531D70119501}" id="{20C2F97D-FE42-440B-B23A-C6BB5975A0F7}">
    <text xml:space="preserve">OK
</text>
  </threadedComment>
  <threadedComment ref="J10" dT="2024-01-15T13:22:36.41" personId="{1977ACD3-50DD-406A-ACF4-531D70119501}" id="{BF9C2563-69D4-48CB-97EA-9617FF092F1A}">
    <text>OK</text>
  </threadedComment>
  <threadedComment ref="J11" dT="2024-01-14T02:31:33.78" personId="{1977ACD3-50DD-406A-ACF4-531D70119501}" id="{1D3F3B07-451F-4918-9C57-44CCAF068126}">
    <text>OK</text>
  </threadedComment>
  <threadedComment ref="J12" dT="2024-01-15T03:10:07.84" personId="{1977ACD3-50DD-406A-ACF4-531D70119501}" id="{CD830ED1-8E4F-4FC1-B741-1C6B55ADFAE5}">
    <text>OK</text>
  </threadedComment>
  <threadedComment ref="J13" dT="2024-01-12T22:39:09.06" personId="{1977ACD3-50DD-406A-ACF4-531D70119501}" id="{33C15156-ED00-4871-AABF-AE3B44386A50}">
    <text xml:space="preserve">Ok
</text>
  </threadedComment>
  <threadedComment ref="J15" dT="2024-01-15T03:10:07.84" personId="{1977ACD3-50DD-406A-ACF4-531D70119501}" id="{00D2D063-9E3C-49B9-8102-EAC4DBD0AE0F}">
    <text>OK</text>
  </threadedComment>
  <threadedComment ref="J16" dT="2024-01-15T03:10:07.84" personId="{1977ACD3-50DD-406A-ACF4-531D70119501}" id="{B1A1B893-74B7-4D94-AEDA-9860C7C04D2B}">
    <text>OK</text>
  </threadedComment>
  <threadedComment ref="J17" dT="2024-01-15T13:42:27.11" personId="{1977ACD3-50DD-406A-ACF4-531D70119501}" id="{FBED0361-C22A-4801-A024-9889B63B9D0E}">
    <text>OK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http://www.sanipes.gob.pe/archivos/habilitaciones/embarcaciones/artesanal/8915.pdf" TargetMode="Externa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C1274-8F9D-482C-A28A-B72DAB6149DA}">
  <sheetPr>
    <tabColor rgb="FFFFFF00"/>
  </sheetPr>
  <dimension ref="B1:N29"/>
  <sheetViews>
    <sheetView showGridLines="0" topLeftCell="G1" zoomScale="70" zoomScaleNormal="70" workbookViewId="0">
      <selection activeCell="H6" sqref="H6:H12"/>
    </sheetView>
  </sheetViews>
  <sheetFormatPr defaultColWidth="11.42578125" defaultRowHeight="14.45"/>
  <cols>
    <col min="1" max="1" width="3.7109375" customWidth="1"/>
    <col min="2" max="2" width="18.28515625" customWidth="1"/>
    <col min="3" max="3" width="29.7109375" bestFit="1" customWidth="1"/>
    <col min="4" max="4" width="12.5703125" bestFit="1" customWidth="1"/>
    <col min="5" max="5" width="49.7109375" bestFit="1" customWidth="1"/>
    <col min="6" max="6" width="11.5703125" bestFit="1" customWidth="1"/>
    <col min="7" max="7" width="17.28515625" customWidth="1"/>
    <col min="8" max="8" width="19.140625" customWidth="1"/>
    <col min="9" max="9" width="14.28515625" customWidth="1"/>
    <col min="10" max="10" width="11.42578125" customWidth="1"/>
    <col min="11" max="11" width="2.42578125" customWidth="1"/>
    <col min="12" max="12" width="21" bestFit="1" customWidth="1"/>
    <col min="13" max="13" width="22.28515625" customWidth="1"/>
    <col min="14" max="14" width="10.28515625" bestFit="1" customWidth="1"/>
  </cols>
  <sheetData>
    <row r="1" spans="2:14">
      <c r="D1" s="86"/>
      <c r="E1" s="86"/>
      <c r="F1" s="86"/>
      <c r="G1" s="86"/>
      <c r="H1" s="86"/>
      <c r="I1" s="86"/>
      <c r="J1" s="1"/>
      <c r="K1" s="1"/>
    </row>
    <row r="2" spans="2:14" s="14" customFormat="1" ht="30.6" customHeight="1">
      <c r="B2" s="6" t="s">
        <v>0</v>
      </c>
      <c r="C2" s="6" t="s">
        <v>1</v>
      </c>
      <c r="D2" s="7" t="s">
        <v>2</v>
      </c>
      <c r="E2" s="8" t="s">
        <v>3</v>
      </c>
      <c r="F2" s="9" t="s">
        <v>4</v>
      </c>
      <c r="G2" s="10" t="s">
        <v>5</v>
      </c>
      <c r="H2" s="10" t="s">
        <v>6</v>
      </c>
      <c r="I2" s="11" t="s">
        <v>7</v>
      </c>
      <c r="J2" s="12" t="s">
        <v>8</v>
      </c>
      <c r="K2"/>
      <c r="L2" s="13" t="s">
        <v>9</v>
      </c>
      <c r="M2" s="13" t="s">
        <v>10</v>
      </c>
      <c r="N2" s="13" t="s">
        <v>11</v>
      </c>
    </row>
    <row r="3" spans="2:14" ht="19.899999999999999" customHeight="1">
      <c r="B3" s="2" t="s">
        <v>12</v>
      </c>
      <c r="C3" s="15" t="s">
        <v>13</v>
      </c>
      <c r="D3" s="16" t="s">
        <v>14</v>
      </c>
      <c r="E3" s="17" t="s">
        <v>15</v>
      </c>
      <c r="F3" s="81">
        <v>45283</v>
      </c>
      <c r="G3" s="79">
        <v>1120230030610</v>
      </c>
      <c r="H3" s="88">
        <v>4.46</v>
      </c>
      <c r="I3" s="21">
        <v>127</v>
      </c>
      <c r="J3" s="42" t="s">
        <v>16</v>
      </c>
      <c r="L3" s="81">
        <v>45146</v>
      </c>
      <c r="M3" s="79" t="s">
        <v>17</v>
      </c>
      <c r="N3" s="77">
        <f t="shared" ref="N3:N17" si="0">+H3</f>
        <v>4.46</v>
      </c>
    </row>
    <row r="4" spans="2:14" ht="19.899999999999999" customHeight="1">
      <c r="B4" s="60"/>
      <c r="C4" s="24"/>
      <c r="D4" s="23"/>
      <c r="F4" s="85"/>
      <c r="G4" s="84"/>
      <c r="H4" s="90"/>
      <c r="I4" s="21">
        <v>126</v>
      </c>
      <c r="J4" s="42" t="s">
        <v>18</v>
      </c>
      <c r="L4" s="85"/>
      <c r="M4" s="84"/>
      <c r="N4" s="83"/>
    </row>
    <row r="5" spans="2:14" ht="19.899999999999999" customHeight="1">
      <c r="B5" s="60"/>
      <c r="C5" s="24"/>
      <c r="D5" s="23"/>
      <c r="F5" s="82"/>
      <c r="G5" s="80"/>
      <c r="H5" s="89"/>
      <c r="I5" s="21">
        <v>193</v>
      </c>
      <c r="J5" s="42" t="s">
        <v>19</v>
      </c>
      <c r="L5" s="82"/>
      <c r="M5" s="80"/>
      <c r="N5" s="78"/>
    </row>
    <row r="6" spans="2:14" ht="19.899999999999999" customHeight="1">
      <c r="B6" s="60"/>
      <c r="C6" s="24"/>
      <c r="D6" s="23"/>
      <c r="F6" s="81">
        <v>45284</v>
      </c>
      <c r="G6" s="79">
        <v>1120230030612</v>
      </c>
      <c r="H6" s="88">
        <v>5.58</v>
      </c>
      <c r="I6" s="21">
        <v>315</v>
      </c>
      <c r="J6" s="42" t="s">
        <v>20</v>
      </c>
      <c r="L6" s="81">
        <v>45147</v>
      </c>
      <c r="M6" s="79" t="s">
        <v>21</v>
      </c>
      <c r="N6" s="77">
        <f>+H6</f>
        <v>5.58</v>
      </c>
    </row>
    <row r="7" spans="2:14" ht="19.899999999999999" customHeight="1">
      <c r="B7" s="23"/>
      <c r="C7" s="24"/>
      <c r="D7" s="23"/>
      <c r="F7" s="85"/>
      <c r="G7" s="84"/>
      <c r="H7" s="89"/>
      <c r="I7" s="62">
        <v>243</v>
      </c>
      <c r="J7" s="61" t="s">
        <v>22</v>
      </c>
      <c r="L7" s="82"/>
      <c r="M7" s="80"/>
      <c r="N7" s="78"/>
    </row>
    <row r="8" spans="2:14" ht="19.899999999999999" customHeight="1">
      <c r="B8" s="23"/>
      <c r="C8" s="24"/>
      <c r="D8" s="23"/>
      <c r="F8" s="85"/>
      <c r="G8" s="84"/>
      <c r="H8" s="88">
        <v>3.3</v>
      </c>
      <c r="I8" s="21">
        <v>105</v>
      </c>
      <c r="J8" s="42" t="s">
        <v>16</v>
      </c>
      <c r="L8" s="81">
        <v>45148</v>
      </c>
      <c r="M8" s="79" t="s">
        <v>23</v>
      </c>
      <c r="N8" s="77">
        <f t="shared" si="0"/>
        <v>3.3</v>
      </c>
    </row>
    <row r="9" spans="2:14" ht="19.899999999999999" customHeight="1">
      <c r="B9" s="23"/>
      <c r="C9" s="24"/>
      <c r="D9" s="23"/>
      <c r="F9" s="85"/>
      <c r="G9" s="84"/>
      <c r="H9" s="89"/>
      <c r="I9" s="21">
        <v>225</v>
      </c>
      <c r="J9" s="42" t="s">
        <v>24</v>
      </c>
      <c r="L9" s="82"/>
      <c r="M9" s="80"/>
      <c r="N9" s="78"/>
    </row>
    <row r="10" spans="2:14" ht="19.899999999999999" customHeight="1">
      <c r="B10" s="23"/>
      <c r="C10" s="24"/>
      <c r="D10" s="23"/>
      <c r="F10" s="85"/>
      <c r="G10" s="84"/>
      <c r="H10" s="20">
        <v>0.82</v>
      </c>
      <c r="I10" s="21">
        <f t="shared" ref="I10:I12" si="1">+H10*100</f>
        <v>82</v>
      </c>
      <c r="J10" s="42" t="s">
        <v>25</v>
      </c>
      <c r="L10" s="18">
        <v>45155</v>
      </c>
      <c r="M10" s="19" t="s">
        <v>26</v>
      </c>
      <c r="N10" s="22">
        <f t="shared" si="0"/>
        <v>0.82</v>
      </c>
    </row>
    <row r="11" spans="2:14" ht="19.899999999999999" customHeight="1">
      <c r="B11" s="23"/>
      <c r="C11" s="24"/>
      <c r="D11" s="23"/>
      <c r="F11" s="85"/>
      <c r="G11" s="84"/>
      <c r="H11" s="20">
        <v>0.51</v>
      </c>
      <c r="I11" s="21">
        <f t="shared" si="1"/>
        <v>51</v>
      </c>
      <c r="J11" s="42" t="s">
        <v>25</v>
      </c>
      <c r="L11" s="18">
        <v>45161</v>
      </c>
      <c r="M11" s="19" t="s">
        <v>27</v>
      </c>
      <c r="N11" s="22">
        <f t="shared" si="0"/>
        <v>0.51</v>
      </c>
    </row>
    <row r="12" spans="2:14" ht="19.899999999999999" customHeight="1">
      <c r="B12" s="23"/>
      <c r="C12" s="24"/>
      <c r="D12" s="23"/>
      <c r="F12" s="82"/>
      <c r="G12" s="80"/>
      <c r="H12" s="20">
        <v>0.91</v>
      </c>
      <c r="I12" s="21">
        <f t="shared" si="1"/>
        <v>91</v>
      </c>
      <c r="J12" s="49" t="s">
        <v>25</v>
      </c>
      <c r="L12" s="18">
        <v>45163</v>
      </c>
      <c r="M12" s="19" t="s">
        <v>28</v>
      </c>
      <c r="N12" s="22">
        <f t="shared" si="0"/>
        <v>0.91</v>
      </c>
    </row>
    <row r="13" spans="2:14" ht="19.899999999999999" customHeight="1">
      <c r="B13" s="23"/>
      <c r="C13" s="24"/>
      <c r="D13" s="23"/>
      <c r="F13" s="67">
        <v>45281</v>
      </c>
      <c r="G13" s="66">
        <v>1120230030597</v>
      </c>
      <c r="H13" s="68">
        <v>0.69</v>
      </c>
      <c r="I13" s="21">
        <v>69</v>
      </c>
      <c r="J13" s="57" t="s">
        <v>24</v>
      </c>
      <c r="L13" s="67">
        <v>45187</v>
      </c>
      <c r="M13" s="66" t="s">
        <v>29</v>
      </c>
      <c r="N13" s="65">
        <f t="shared" si="0"/>
        <v>0.69</v>
      </c>
    </row>
    <row r="14" spans="2:14" ht="19.899999999999999" customHeight="1">
      <c r="B14" s="23"/>
      <c r="C14" s="24"/>
      <c r="D14" s="23"/>
      <c r="F14" s="35">
        <v>45334</v>
      </c>
      <c r="G14" s="36">
        <v>1120240030036</v>
      </c>
      <c r="H14" s="37">
        <v>0.53</v>
      </c>
      <c r="I14" s="38">
        <f>+H14*100</f>
        <v>53</v>
      </c>
      <c r="J14" s="35" t="s">
        <v>30</v>
      </c>
      <c r="L14" s="35">
        <v>45295</v>
      </c>
      <c r="M14" s="36">
        <v>1120240030005</v>
      </c>
      <c r="N14" s="39">
        <f>+H14</f>
        <v>0.53</v>
      </c>
    </row>
    <row r="15" spans="2:14" ht="19.899999999999999" customHeight="1">
      <c r="B15" s="23"/>
      <c r="C15" s="24"/>
      <c r="D15" s="16" t="s">
        <v>31</v>
      </c>
      <c r="E15" s="17" t="s">
        <v>32</v>
      </c>
      <c r="F15" s="81">
        <v>45272</v>
      </c>
      <c r="G15" s="87">
        <v>1120230030565</v>
      </c>
      <c r="H15" s="20">
        <v>1.69</v>
      </c>
      <c r="I15" s="21">
        <f>+H15*100</f>
        <v>169</v>
      </c>
      <c r="J15" s="56" t="s">
        <v>33</v>
      </c>
      <c r="L15" s="18">
        <v>45076</v>
      </c>
      <c r="M15" s="19" t="s">
        <v>34</v>
      </c>
      <c r="N15" s="22">
        <f t="shared" si="0"/>
        <v>1.69</v>
      </c>
    </row>
    <row r="16" spans="2:14" ht="19.899999999999999" customHeight="1">
      <c r="B16" s="23"/>
      <c r="C16" s="24"/>
      <c r="D16" s="23"/>
      <c r="F16" s="85"/>
      <c r="G16" s="87"/>
      <c r="H16" s="20">
        <v>1.79</v>
      </c>
      <c r="I16" s="21">
        <f>+H16*100</f>
        <v>179</v>
      </c>
      <c r="J16" s="56" t="s">
        <v>25</v>
      </c>
      <c r="L16" s="18">
        <v>45077</v>
      </c>
      <c r="M16" s="19" t="s">
        <v>35</v>
      </c>
      <c r="N16" s="22">
        <f t="shared" si="0"/>
        <v>1.79</v>
      </c>
    </row>
    <row r="17" spans="2:14" ht="19.899999999999999" customHeight="1">
      <c r="B17" s="23"/>
      <c r="C17" s="24"/>
      <c r="D17" s="23"/>
      <c r="F17" s="82"/>
      <c r="G17" s="74">
        <v>1120230030566</v>
      </c>
      <c r="H17" s="20">
        <v>0.72</v>
      </c>
      <c r="I17" s="21">
        <f>+H17*100</f>
        <v>72</v>
      </c>
      <c r="J17" s="56" t="s">
        <v>36</v>
      </c>
      <c r="L17" s="18">
        <v>45078</v>
      </c>
      <c r="M17" s="19" t="s">
        <v>37</v>
      </c>
      <c r="N17" s="22">
        <f t="shared" si="0"/>
        <v>0.72</v>
      </c>
    </row>
    <row r="18" spans="2:14" ht="23.45" customHeight="1">
      <c r="B18" s="25" t="s">
        <v>38</v>
      </c>
      <c r="C18" s="26"/>
      <c r="D18" s="27"/>
      <c r="E18" s="27"/>
      <c r="F18" s="27"/>
      <c r="G18" s="28"/>
      <c r="H18" s="29">
        <f>SUM(H3:H17)</f>
        <v>21</v>
      </c>
      <c r="I18" s="29">
        <f>SUM(I3:I17)</f>
        <v>2100</v>
      </c>
      <c r="J18" s="30"/>
      <c r="N18" s="31">
        <f>SUM(N3:N17)</f>
        <v>21</v>
      </c>
    </row>
    <row r="20" spans="2:14">
      <c r="H20" s="3">
        <f>+SUM(H15:H17)/H18</f>
        <v>0.2</v>
      </c>
      <c r="I20" s="4" t="s">
        <v>39</v>
      </c>
    </row>
    <row r="21" spans="2:14">
      <c r="H21" s="32"/>
    </row>
    <row r="23" spans="2:14" ht="17.649999999999999" customHeight="1">
      <c r="B23" s="33"/>
      <c r="H23" s="32"/>
    </row>
    <row r="24" spans="2:14" ht="13.35" customHeight="1">
      <c r="J24" s="32"/>
    </row>
    <row r="25" spans="2:14" ht="16.899999999999999" customHeight="1">
      <c r="L25" s="32"/>
      <c r="M25" s="32"/>
    </row>
    <row r="26" spans="2:14" ht="14.65" customHeight="1">
      <c r="J26" s="5"/>
    </row>
    <row r="27" spans="2:14" ht="14.65" customHeight="1">
      <c r="B27" s="34"/>
      <c r="C27" s="34"/>
      <c r="D27" s="34"/>
    </row>
    <row r="28" spans="2:14" ht="14.65" customHeight="1">
      <c r="B28" s="34"/>
      <c r="C28" s="34"/>
      <c r="D28" s="34"/>
    </row>
    <row r="29" spans="2:14" ht="14.65" customHeight="1">
      <c r="B29" s="34"/>
      <c r="C29" s="34"/>
      <c r="D29" s="34"/>
    </row>
  </sheetData>
  <mergeCells count="19">
    <mergeCell ref="F15:F17"/>
    <mergeCell ref="D1:I1"/>
    <mergeCell ref="G15:G16"/>
    <mergeCell ref="H6:H7"/>
    <mergeCell ref="F3:F5"/>
    <mergeCell ref="G3:G5"/>
    <mergeCell ref="H3:H5"/>
    <mergeCell ref="G6:G12"/>
    <mergeCell ref="F6:F12"/>
    <mergeCell ref="H8:H9"/>
    <mergeCell ref="N8:N9"/>
    <mergeCell ref="M8:M9"/>
    <mergeCell ref="L8:L9"/>
    <mergeCell ref="N3:N5"/>
    <mergeCell ref="M3:M5"/>
    <mergeCell ref="L3:L5"/>
    <mergeCell ref="N6:N7"/>
    <mergeCell ref="M6:M7"/>
    <mergeCell ref="L6:L7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94DF2-3328-4DB3-9AF6-BD006DBA29EA}">
  <dimension ref="A1:W19"/>
  <sheetViews>
    <sheetView tabSelected="1" zoomScale="90" zoomScaleNormal="90" workbookViewId="0">
      <selection activeCell="G10" sqref="G10:G16"/>
    </sheetView>
  </sheetViews>
  <sheetFormatPr defaultColWidth="11.42578125" defaultRowHeight="14.45"/>
  <cols>
    <col min="1" max="1" width="12.28515625" customWidth="1"/>
    <col min="2" max="2" width="9.42578125" customWidth="1"/>
    <col min="3" max="3" width="9.85546875" customWidth="1"/>
    <col min="4" max="5" width="10.85546875" customWidth="1"/>
    <col min="10" max="10" width="14.85546875" customWidth="1"/>
    <col min="14" max="14" width="10.85546875" customWidth="1"/>
    <col min="15" max="15" width="18.85546875" customWidth="1"/>
    <col min="16" max="21" width="10.85546875" customWidth="1"/>
  </cols>
  <sheetData>
    <row r="1" spans="1:23" ht="14.45" customHeight="1">
      <c r="A1" s="103" t="s">
        <v>40</v>
      </c>
      <c r="B1" s="104" t="s">
        <v>41</v>
      </c>
      <c r="C1" s="104" t="s">
        <v>42</v>
      </c>
      <c r="D1" s="101" t="s">
        <v>43</v>
      </c>
      <c r="E1" s="101" t="s">
        <v>44</v>
      </c>
      <c r="F1" s="101" t="s">
        <v>45</v>
      </c>
      <c r="G1" s="101" t="s">
        <v>46</v>
      </c>
      <c r="H1" s="101" t="s">
        <v>47</v>
      </c>
      <c r="I1" s="101" t="s">
        <v>8</v>
      </c>
      <c r="J1" s="102" t="s">
        <v>48</v>
      </c>
      <c r="K1" s="102"/>
      <c r="L1" s="102"/>
      <c r="M1" s="102"/>
      <c r="N1" s="102"/>
      <c r="O1" s="102"/>
      <c r="P1" s="102"/>
      <c r="Q1" s="102" t="s">
        <v>49</v>
      </c>
      <c r="R1" s="102"/>
      <c r="S1" s="102"/>
      <c r="T1" s="102" t="s">
        <v>50</v>
      </c>
      <c r="U1" s="102"/>
      <c r="V1" s="102"/>
      <c r="W1" s="51"/>
    </row>
    <row r="2" spans="1:23" ht="21">
      <c r="A2" s="103"/>
      <c r="B2" s="104"/>
      <c r="C2" s="104"/>
      <c r="D2" s="101"/>
      <c r="E2" s="101"/>
      <c r="F2" s="101"/>
      <c r="G2" s="101"/>
      <c r="H2" s="101"/>
      <c r="I2" s="101"/>
      <c r="J2" s="52" t="s">
        <v>51</v>
      </c>
      <c r="K2" s="52" t="s">
        <v>52</v>
      </c>
      <c r="L2" s="52" t="s">
        <v>53</v>
      </c>
      <c r="M2" s="52" t="s">
        <v>54</v>
      </c>
      <c r="N2" s="52" t="s">
        <v>55</v>
      </c>
      <c r="O2" s="52" t="s">
        <v>56</v>
      </c>
      <c r="P2" s="52" t="s">
        <v>57</v>
      </c>
      <c r="Q2" s="53" t="s">
        <v>51</v>
      </c>
      <c r="R2" s="53" t="s">
        <v>58</v>
      </c>
      <c r="S2" s="53" t="s">
        <v>55</v>
      </c>
      <c r="T2" s="54" t="s">
        <v>59</v>
      </c>
      <c r="U2" s="54" t="s">
        <v>60</v>
      </c>
      <c r="V2" s="54" t="s">
        <v>61</v>
      </c>
      <c r="W2" s="51"/>
    </row>
    <row r="3" spans="1:23">
      <c r="A3" s="99">
        <v>1120230030565</v>
      </c>
      <c r="B3" s="100">
        <v>45272</v>
      </c>
      <c r="C3" s="100">
        <v>46003</v>
      </c>
      <c r="D3" s="46">
        <v>44981</v>
      </c>
      <c r="E3" s="41">
        <v>44995</v>
      </c>
      <c r="F3" s="63">
        <v>1986.2</v>
      </c>
      <c r="G3" s="63">
        <v>1690</v>
      </c>
      <c r="H3" s="69">
        <f>G3/F3</f>
        <v>0.85087100996878462</v>
      </c>
      <c r="I3" s="56" t="s">
        <v>33</v>
      </c>
      <c r="J3" s="43" t="s">
        <v>62</v>
      </c>
      <c r="K3" s="43" t="s">
        <v>63</v>
      </c>
      <c r="L3" s="44">
        <v>12</v>
      </c>
      <c r="M3" s="44">
        <v>10.69</v>
      </c>
      <c r="N3" s="44" t="s">
        <v>64</v>
      </c>
      <c r="O3" s="44" t="s">
        <v>65</v>
      </c>
      <c r="P3" s="44" t="s">
        <v>66</v>
      </c>
      <c r="Q3" s="59" t="s">
        <v>67</v>
      </c>
      <c r="R3" s="59" t="s">
        <v>68</v>
      </c>
      <c r="S3" s="59" t="s">
        <v>69</v>
      </c>
      <c r="T3" s="44" t="s">
        <v>70</v>
      </c>
      <c r="U3" s="44" t="s">
        <v>71</v>
      </c>
      <c r="V3" s="44" t="s">
        <v>72</v>
      </c>
    </row>
    <row r="4" spans="1:23">
      <c r="A4" s="99"/>
      <c r="B4" s="100"/>
      <c r="C4" s="100"/>
      <c r="D4" s="41">
        <v>44981</v>
      </c>
      <c r="E4" s="41">
        <v>44995</v>
      </c>
      <c r="F4" s="63">
        <v>2102.6999999999998</v>
      </c>
      <c r="G4" s="63">
        <v>1790</v>
      </c>
      <c r="H4" s="69">
        <f t="shared" ref="H4:H17" si="0">G4/F4</f>
        <v>0.85128644124221242</v>
      </c>
      <c r="I4" s="56" t="s">
        <v>25</v>
      </c>
      <c r="J4" s="44" t="s">
        <v>73</v>
      </c>
      <c r="K4" s="44" t="s">
        <v>74</v>
      </c>
      <c r="L4" s="44">
        <v>9.1</v>
      </c>
      <c r="M4" s="44">
        <v>6.48</v>
      </c>
      <c r="N4" s="44" t="s">
        <v>75</v>
      </c>
      <c r="O4" s="44" t="s">
        <v>76</v>
      </c>
      <c r="P4" s="44" t="s">
        <v>77</v>
      </c>
      <c r="Q4" s="59" t="s">
        <v>67</v>
      </c>
      <c r="R4" s="59" t="s">
        <v>68</v>
      </c>
      <c r="S4" s="59" t="s">
        <v>69</v>
      </c>
      <c r="T4" s="44" t="s">
        <v>70</v>
      </c>
      <c r="U4" s="44" t="s">
        <v>71</v>
      </c>
      <c r="V4" s="44" t="s">
        <v>72</v>
      </c>
    </row>
    <row r="5" spans="1:23">
      <c r="A5" s="71">
        <v>1120230030566</v>
      </c>
      <c r="B5" s="40">
        <v>45272</v>
      </c>
      <c r="C5" s="40">
        <v>46003</v>
      </c>
      <c r="D5" s="41">
        <v>45008</v>
      </c>
      <c r="E5" s="41">
        <v>45013</v>
      </c>
      <c r="F5" s="63">
        <v>844</v>
      </c>
      <c r="G5" s="63">
        <v>720</v>
      </c>
      <c r="H5" s="69">
        <f t="shared" si="0"/>
        <v>0.85308056872037918</v>
      </c>
      <c r="I5" s="56" t="s">
        <v>36</v>
      </c>
      <c r="J5" s="47" t="s">
        <v>78</v>
      </c>
      <c r="K5" s="47" t="s">
        <v>79</v>
      </c>
      <c r="L5" s="44">
        <v>11</v>
      </c>
      <c r="M5" s="44">
        <v>12.85</v>
      </c>
      <c r="N5" s="48" t="s">
        <v>80</v>
      </c>
      <c r="O5" s="45" t="s">
        <v>81</v>
      </c>
      <c r="P5" s="45" t="s">
        <v>82</v>
      </c>
      <c r="Q5" s="59" t="s">
        <v>67</v>
      </c>
      <c r="R5" s="59" t="s">
        <v>68</v>
      </c>
      <c r="S5" s="59" t="s">
        <v>69</v>
      </c>
      <c r="T5" s="44" t="s">
        <v>83</v>
      </c>
      <c r="U5" s="44" t="s">
        <v>84</v>
      </c>
      <c r="V5" s="44" t="s">
        <v>85</v>
      </c>
    </row>
    <row r="6" spans="1:23">
      <c r="A6" s="73">
        <v>1120230030597</v>
      </c>
      <c r="B6" s="41">
        <v>45281</v>
      </c>
      <c r="C6" s="41">
        <v>46012</v>
      </c>
      <c r="D6" s="41">
        <v>44981</v>
      </c>
      <c r="E6" s="41">
        <v>44995</v>
      </c>
      <c r="F6" s="75">
        <v>808</v>
      </c>
      <c r="G6" s="75">
        <v>690</v>
      </c>
      <c r="H6" s="76">
        <f t="shared" si="0"/>
        <v>0.85396039603960394</v>
      </c>
      <c r="I6" s="57" t="s">
        <v>25</v>
      </c>
      <c r="J6" s="44" t="s">
        <v>73</v>
      </c>
      <c r="K6" s="44" t="s">
        <v>74</v>
      </c>
      <c r="L6" s="44">
        <v>9.1</v>
      </c>
      <c r="M6" s="44">
        <v>6.48</v>
      </c>
      <c r="N6" s="44" t="s">
        <v>75</v>
      </c>
      <c r="O6" s="44" t="s">
        <v>76</v>
      </c>
      <c r="P6" s="44" t="s">
        <v>77</v>
      </c>
      <c r="Q6" s="59" t="s">
        <v>67</v>
      </c>
      <c r="R6" s="59" t="s">
        <v>68</v>
      </c>
      <c r="S6" s="59" t="s">
        <v>69</v>
      </c>
      <c r="T6" s="44" t="s">
        <v>70</v>
      </c>
      <c r="U6" s="44" t="s">
        <v>71</v>
      </c>
      <c r="V6" s="44" t="s">
        <v>72</v>
      </c>
    </row>
    <row r="7" spans="1:23">
      <c r="A7" s="96">
        <v>1120230030610</v>
      </c>
      <c r="B7" s="93">
        <v>45283</v>
      </c>
      <c r="C7" s="93">
        <v>46014</v>
      </c>
      <c r="D7" s="41">
        <v>44925</v>
      </c>
      <c r="E7" s="41">
        <v>45090</v>
      </c>
      <c r="F7" s="63">
        <v>1479.5</v>
      </c>
      <c r="G7" s="63">
        <v>1270</v>
      </c>
      <c r="H7" s="76">
        <f>G7/F7</f>
        <v>0.85839810746873946</v>
      </c>
      <c r="I7" s="42" t="s">
        <v>16</v>
      </c>
      <c r="J7" s="43" t="s">
        <v>86</v>
      </c>
      <c r="K7" s="43" t="s">
        <v>87</v>
      </c>
      <c r="L7" s="44">
        <v>6.71</v>
      </c>
      <c r="M7" s="44">
        <v>0</v>
      </c>
      <c r="N7" s="44" t="s">
        <v>88</v>
      </c>
      <c r="O7" s="44" t="s">
        <v>89</v>
      </c>
      <c r="P7" s="44" t="s">
        <v>90</v>
      </c>
      <c r="Q7" s="59" t="s">
        <v>67</v>
      </c>
      <c r="R7" s="59" t="s">
        <v>68</v>
      </c>
      <c r="S7" s="59" t="s">
        <v>69</v>
      </c>
      <c r="T7" s="44" t="s">
        <v>91</v>
      </c>
      <c r="U7" s="44" t="s">
        <v>92</v>
      </c>
      <c r="V7" s="44" t="s">
        <v>93</v>
      </c>
    </row>
    <row r="8" spans="1:23">
      <c r="A8" s="97"/>
      <c r="B8" s="94"/>
      <c r="C8" s="94"/>
      <c r="D8" s="41">
        <v>44924</v>
      </c>
      <c r="E8" s="41">
        <v>45090</v>
      </c>
      <c r="F8" s="63">
        <v>1482</v>
      </c>
      <c r="G8" s="63">
        <v>1260</v>
      </c>
      <c r="H8" s="76">
        <f t="shared" si="0"/>
        <v>0.8502024291497976</v>
      </c>
      <c r="I8" s="42" t="s">
        <v>18</v>
      </c>
      <c r="J8" s="44" t="s">
        <v>94</v>
      </c>
      <c r="K8" s="44" t="s">
        <v>95</v>
      </c>
      <c r="L8" s="44">
        <v>8.5</v>
      </c>
      <c r="M8" s="44">
        <v>5.65</v>
      </c>
      <c r="N8" s="44" t="s">
        <v>96</v>
      </c>
      <c r="O8" s="44" t="s">
        <v>97</v>
      </c>
      <c r="P8" s="44" t="s">
        <v>98</v>
      </c>
      <c r="Q8" s="59" t="s">
        <v>67</v>
      </c>
      <c r="R8" s="59" t="s">
        <v>68</v>
      </c>
      <c r="S8" s="59" t="s">
        <v>69</v>
      </c>
      <c r="T8" s="44" t="s">
        <v>91</v>
      </c>
      <c r="U8" s="44" t="s">
        <v>92</v>
      </c>
      <c r="V8" s="44" t="s">
        <v>93</v>
      </c>
    </row>
    <row r="9" spans="1:23">
      <c r="A9" s="98"/>
      <c r="B9" s="95"/>
      <c r="C9" s="95"/>
      <c r="D9" s="41">
        <v>44925</v>
      </c>
      <c r="E9" s="41">
        <v>45093</v>
      </c>
      <c r="F9" s="63">
        <v>2268</v>
      </c>
      <c r="G9" s="63">
        <v>1930</v>
      </c>
      <c r="H9" s="76">
        <f t="shared" si="0"/>
        <v>0.85097001763668434</v>
      </c>
      <c r="I9" s="42" t="s">
        <v>19</v>
      </c>
      <c r="J9" s="47" t="s">
        <v>99</v>
      </c>
      <c r="K9" s="47" t="s">
        <v>100</v>
      </c>
      <c r="L9" s="44">
        <v>8.43</v>
      </c>
      <c r="M9" s="44">
        <v>6.89</v>
      </c>
      <c r="N9" s="44" t="s">
        <v>101</v>
      </c>
      <c r="O9" s="55" t="s">
        <v>102</v>
      </c>
      <c r="P9" s="44" t="s">
        <v>103</v>
      </c>
      <c r="Q9" s="59" t="s">
        <v>67</v>
      </c>
      <c r="R9" s="59" t="s">
        <v>68</v>
      </c>
      <c r="S9" s="59" t="s">
        <v>69</v>
      </c>
      <c r="T9" s="44" t="s">
        <v>91</v>
      </c>
      <c r="U9" s="44" t="s">
        <v>92</v>
      </c>
      <c r="V9" s="44" t="s">
        <v>93</v>
      </c>
    </row>
    <row r="10" spans="1:23">
      <c r="A10" s="91">
        <v>1120230030612</v>
      </c>
      <c r="B10" s="92">
        <v>45284</v>
      </c>
      <c r="C10" s="92">
        <v>46015</v>
      </c>
      <c r="D10" s="41">
        <v>44925</v>
      </c>
      <c r="E10" s="41">
        <v>45093</v>
      </c>
      <c r="F10" s="63">
        <v>3703</v>
      </c>
      <c r="G10" s="63">
        <v>3150</v>
      </c>
      <c r="H10" s="76">
        <f t="shared" si="0"/>
        <v>0.85066162570888471</v>
      </c>
      <c r="I10" s="42" t="s">
        <v>20</v>
      </c>
      <c r="J10" s="44" t="s">
        <v>104</v>
      </c>
      <c r="K10" s="44" t="s">
        <v>105</v>
      </c>
      <c r="L10" s="44">
        <v>11.2</v>
      </c>
      <c r="M10" s="44">
        <v>15.08</v>
      </c>
      <c r="N10" s="44" t="s">
        <v>106</v>
      </c>
      <c r="O10" s="44" t="s">
        <v>107</v>
      </c>
      <c r="P10" s="44" t="s">
        <v>108</v>
      </c>
      <c r="Q10" s="59" t="s">
        <v>67</v>
      </c>
      <c r="R10" s="59" t="s">
        <v>68</v>
      </c>
      <c r="S10" s="59" t="s">
        <v>69</v>
      </c>
      <c r="T10" s="44" t="s">
        <v>91</v>
      </c>
      <c r="U10" s="44" t="s">
        <v>92</v>
      </c>
      <c r="V10" s="44" t="s">
        <v>93</v>
      </c>
    </row>
    <row r="11" spans="1:23">
      <c r="A11" s="91"/>
      <c r="B11" s="92"/>
      <c r="C11" s="92"/>
      <c r="D11" s="41">
        <v>44925</v>
      </c>
      <c r="E11" s="41">
        <v>45093</v>
      </c>
      <c r="F11" s="63">
        <v>2854.9</v>
      </c>
      <c r="G11" s="63">
        <v>2430</v>
      </c>
      <c r="H11" s="76">
        <f t="shared" si="0"/>
        <v>0.85116816701110365</v>
      </c>
      <c r="I11" s="42" t="s">
        <v>22</v>
      </c>
      <c r="J11" s="50" t="s">
        <v>109</v>
      </c>
      <c r="K11" s="43" t="s">
        <v>110</v>
      </c>
      <c r="L11" s="44">
        <v>12</v>
      </c>
      <c r="M11" s="44">
        <v>10.69</v>
      </c>
      <c r="N11" s="44" t="s">
        <v>111</v>
      </c>
      <c r="O11" s="44" t="s">
        <v>112</v>
      </c>
      <c r="P11" s="43" t="s">
        <v>113</v>
      </c>
      <c r="Q11" s="59" t="s">
        <v>67</v>
      </c>
      <c r="R11" s="59" t="s">
        <v>68</v>
      </c>
      <c r="S11" s="59" t="s">
        <v>69</v>
      </c>
      <c r="T11" s="44" t="s">
        <v>91</v>
      </c>
      <c r="U11" s="44" t="s">
        <v>92</v>
      </c>
      <c r="V11" s="44" t="s">
        <v>93</v>
      </c>
    </row>
    <row r="12" spans="1:23">
      <c r="A12" s="91"/>
      <c r="B12" s="92"/>
      <c r="C12" s="92"/>
      <c r="D12" s="46">
        <v>44928</v>
      </c>
      <c r="E12" s="41">
        <v>45093</v>
      </c>
      <c r="F12" s="64">
        <v>1067</v>
      </c>
      <c r="G12" s="64">
        <v>910</v>
      </c>
      <c r="H12" s="76">
        <f t="shared" ref="H12" si="1">G12/F12</f>
        <v>0.8528584817244611</v>
      </c>
      <c r="I12" s="49" t="s">
        <v>25</v>
      </c>
      <c r="J12" s="44" t="s">
        <v>73</v>
      </c>
      <c r="K12" s="44" t="s">
        <v>74</v>
      </c>
      <c r="L12" s="44">
        <v>9.1</v>
      </c>
      <c r="M12" s="44">
        <v>6.48</v>
      </c>
      <c r="N12" s="44" t="s">
        <v>75</v>
      </c>
      <c r="O12" s="44" t="s">
        <v>76</v>
      </c>
      <c r="P12" s="44" t="s">
        <v>77</v>
      </c>
      <c r="Q12" s="59" t="s">
        <v>67</v>
      </c>
      <c r="R12" s="59" t="s">
        <v>68</v>
      </c>
      <c r="S12" s="59" t="s">
        <v>69</v>
      </c>
      <c r="T12" s="44" t="s">
        <v>91</v>
      </c>
      <c r="U12" s="44" t="s">
        <v>114</v>
      </c>
      <c r="V12" s="44" t="s">
        <v>115</v>
      </c>
    </row>
    <row r="13" spans="1:23">
      <c r="A13" s="91"/>
      <c r="B13" s="92"/>
      <c r="C13" s="92"/>
      <c r="D13" s="41">
        <v>44925</v>
      </c>
      <c r="E13" s="41">
        <v>45093</v>
      </c>
      <c r="F13" s="75">
        <v>1232.3</v>
      </c>
      <c r="G13" s="75">
        <v>1050</v>
      </c>
      <c r="H13" s="76">
        <f t="shared" si="0"/>
        <v>0.8520652438529579</v>
      </c>
      <c r="I13" s="42" t="s">
        <v>16</v>
      </c>
      <c r="J13" s="43" t="s">
        <v>86</v>
      </c>
      <c r="K13" s="43" t="s">
        <v>87</v>
      </c>
      <c r="L13" s="44">
        <v>6.71</v>
      </c>
      <c r="M13" s="44">
        <v>0</v>
      </c>
      <c r="N13" s="44" t="s">
        <v>88</v>
      </c>
      <c r="O13" s="44" t="s">
        <v>89</v>
      </c>
      <c r="P13" s="44" t="s">
        <v>90</v>
      </c>
      <c r="Q13" s="59" t="s">
        <v>67</v>
      </c>
      <c r="R13" s="59" t="s">
        <v>68</v>
      </c>
      <c r="S13" s="59" t="s">
        <v>69</v>
      </c>
      <c r="T13" s="44" t="s">
        <v>91</v>
      </c>
      <c r="U13" s="44" t="s">
        <v>92</v>
      </c>
      <c r="V13" s="44" t="s">
        <v>93</v>
      </c>
    </row>
    <row r="14" spans="1:23">
      <c r="A14" s="91"/>
      <c r="B14" s="92"/>
      <c r="C14" s="92"/>
      <c r="D14" s="46">
        <v>44928</v>
      </c>
      <c r="E14" s="41">
        <v>45093</v>
      </c>
      <c r="F14" s="63">
        <v>2643.5</v>
      </c>
      <c r="G14" s="63">
        <v>2250</v>
      </c>
      <c r="H14" s="76">
        <f t="shared" si="0"/>
        <v>0.85114431624739928</v>
      </c>
      <c r="I14" s="57" t="s">
        <v>24</v>
      </c>
      <c r="J14" s="50" t="s">
        <v>116</v>
      </c>
      <c r="K14" s="50" t="s">
        <v>117</v>
      </c>
      <c r="L14" s="44">
        <v>11.45</v>
      </c>
      <c r="M14" s="44">
        <v>19.59</v>
      </c>
      <c r="N14" s="44" t="s">
        <v>118</v>
      </c>
      <c r="O14" s="44" t="s">
        <v>119</v>
      </c>
      <c r="P14" s="44" t="s">
        <v>120</v>
      </c>
      <c r="Q14" s="59" t="s">
        <v>67</v>
      </c>
      <c r="R14" s="59" t="s">
        <v>68</v>
      </c>
      <c r="S14" s="59" t="s">
        <v>69</v>
      </c>
      <c r="T14" s="44" t="s">
        <v>91</v>
      </c>
      <c r="U14" s="44" t="s">
        <v>114</v>
      </c>
      <c r="V14" s="44" t="s">
        <v>115</v>
      </c>
    </row>
    <row r="15" spans="1:23">
      <c r="A15" s="91"/>
      <c r="B15" s="92"/>
      <c r="C15" s="92"/>
      <c r="D15" s="41">
        <v>44928</v>
      </c>
      <c r="E15" s="41">
        <v>45093</v>
      </c>
      <c r="F15" s="63">
        <v>961.6</v>
      </c>
      <c r="G15" s="63">
        <v>820</v>
      </c>
      <c r="H15" s="69">
        <f t="shared" si="0"/>
        <v>0.85274542429284528</v>
      </c>
      <c r="I15" s="42" t="s">
        <v>25</v>
      </c>
      <c r="J15" s="44" t="s">
        <v>73</v>
      </c>
      <c r="K15" s="44" t="s">
        <v>74</v>
      </c>
      <c r="L15" s="44">
        <v>9.1</v>
      </c>
      <c r="M15" s="44">
        <v>6.48</v>
      </c>
      <c r="N15" s="44" t="s">
        <v>75</v>
      </c>
      <c r="O15" s="44" t="s">
        <v>76</v>
      </c>
      <c r="P15" s="44" t="s">
        <v>77</v>
      </c>
      <c r="Q15" s="59" t="s">
        <v>67</v>
      </c>
      <c r="R15" s="59" t="s">
        <v>68</v>
      </c>
      <c r="S15" s="59" t="s">
        <v>69</v>
      </c>
      <c r="T15" s="44" t="s">
        <v>91</v>
      </c>
      <c r="U15" s="44" t="s">
        <v>114</v>
      </c>
      <c r="V15" s="44" t="s">
        <v>115</v>
      </c>
    </row>
    <row r="16" spans="1:23">
      <c r="A16" s="91"/>
      <c r="B16" s="92"/>
      <c r="C16" s="92"/>
      <c r="D16" s="46">
        <v>44928</v>
      </c>
      <c r="E16" s="41">
        <v>45093</v>
      </c>
      <c r="F16" s="64">
        <v>597</v>
      </c>
      <c r="G16" s="64">
        <v>510</v>
      </c>
      <c r="H16" s="69">
        <f t="shared" si="0"/>
        <v>0.85427135678391963</v>
      </c>
      <c r="I16" s="49" t="s">
        <v>25</v>
      </c>
      <c r="J16" s="44" t="s">
        <v>73</v>
      </c>
      <c r="K16" s="44" t="s">
        <v>74</v>
      </c>
      <c r="L16" s="44">
        <v>9.1</v>
      </c>
      <c r="M16" s="44">
        <v>6.48</v>
      </c>
      <c r="N16" s="44" t="s">
        <v>75</v>
      </c>
      <c r="O16" s="44" t="s">
        <v>76</v>
      </c>
      <c r="P16" s="44" t="s">
        <v>77</v>
      </c>
      <c r="Q16" s="59" t="s">
        <v>67</v>
      </c>
      <c r="R16" s="59" t="s">
        <v>68</v>
      </c>
      <c r="S16" s="59" t="s">
        <v>69</v>
      </c>
      <c r="T16" s="44" t="s">
        <v>91</v>
      </c>
      <c r="U16" s="44" t="s">
        <v>114</v>
      </c>
      <c r="V16" s="44" t="s">
        <v>115</v>
      </c>
    </row>
    <row r="17" spans="1:22">
      <c r="A17" s="72">
        <v>1120240030036</v>
      </c>
      <c r="B17" s="58">
        <v>45334</v>
      </c>
      <c r="C17" s="58">
        <v>46065</v>
      </c>
      <c r="D17" s="58">
        <v>44924</v>
      </c>
      <c r="E17" s="58">
        <v>45119</v>
      </c>
      <c r="F17" s="63">
        <v>621</v>
      </c>
      <c r="G17" s="63">
        <v>530</v>
      </c>
      <c r="H17" s="69">
        <f t="shared" si="0"/>
        <v>0.85346215780998391</v>
      </c>
      <c r="I17" s="45" t="s">
        <v>18</v>
      </c>
      <c r="J17" s="44" t="s">
        <v>94</v>
      </c>
      <c r="K17" s="44" t="s">
        <v>95</v>
      </c>
      <c r="L17" s="44">
        <v>8.5</v>
      </c>
      <c r="M17" s="44">
        <v>5.65</v>
      </c>
      <c r="N17" s="44" t="s">
        <v>96</v>
      </c>
      <c r="O17" s="44" t="s">
        <v>97</v>
      </c>
      <c r="P17" s="44" t="s">
        <v>98</v>
      </c>
      <c r="Q17" s="44" t="s">
        <v>67</v>
      </c>
      <c r="R17" s="44" t="s">
        <v>68</v>
      </c>
      <c r="S17" s="44" t="s">
        <v>69</v>
      </c>
      <c r="T17" s="44" t="s">
        <v>121</v>
      </c>
      <c r="U17" s="45" t="s">
        <v>122</v>
      </c>
      <c r="V17" s="44" t="s">
        <v>123</v>
      </c>
    </row>
    <row r="19" spans="1:22">
      <c r="F19" s="70">
        <f>SUM(F2:F18)</f>
        <v>24650.699999999997</v>
      </c>
      <c r="G19" s="70">
        <f>SUM(G3:G17)</f>
        <v>21000</v>
      </c>
      <c r="H19" s="69">
        <f t="shared" ref="H19" si="2">G19/F19</f>
        <v>0.85190278572210942</v>
      </c>
    </row>
  </sheetData>
  <mergeCells count="21">
    <mergeCell ref="Q1:S1"/>
    <mergeCell ref="T1:V1"/>
    <mergeCell ref="A1:A2"/>
    <mergeCell ref="B1:B2"/>
    <mergeCell ref="C1:C2"/>
    <mergeCell ref="D1:D2"/>
    <mergeCell ref="E1:E2"/>
    <mergeCell ref="I1:I2"/>
    <mergeCell ref="A3:A4"/>
    <mergeCell ref="B3:B4"/>
    <mergeCell ref="C3:C4"/>
    <mergeCell ref="F1:F2"/>
    <mergeCell ref="J1:P1"/>
    <mergeCell ref="G1:G2"/>
    <mergeCell ref="H1:H2"/>
    <mergeCell ref="A10:A16"/>
    <mergeCell ref="B10:B16"/>
    <mergeCell ref="C10:C16"/>
    <mergeCell ref="C7:C9"/>
    <mergeCell ref="B7:B9"/>
    <mergeCell ref="A7:A9"/>
  </mergeCells>
  <hyperlinks>
    <hyperlink ref="N5" r:id="rId1" display="http://www.sanipes.gob.pe/archivos/habilitaciones/embarcaciones/artesanal/8915.pdf" xr:uid="{35616BE4-CB06-41ED-83BC-D08DB433E192}"/>
  </hyperlinks>
  <pageMargins left="0.7" right="0.7" top="0.75" bottom="0.75" header="0.3" footer="0.3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5D53882541ED4C8C0A04FC70C4C5D1" ma:contentTypeVersion="13" ma:contentTypeDescription="Crear nuevo documento." ma:contentTypeScope="" ma:versionID="3811d565195b9f6466bd4f331cee280b">
  <xsd:schema xmlns:xsd="http://www.w3.org/2001/XMLSchema" xmlns:xs="http://www.w3.org/2001/XMLSchema" xmlns:p="http://schemas.microsoft.com/office/2006/metadata/properties" xmlns:ns2="99683796-4610-4094-bd31-79e59332b848" xmlns:ns3="86781d59-f906-4bab-b23d-b23b2b6cb6e2" targetNamespace="http://schemas.microsoft.com/office/2006/metadata/properties" ma:root="true" ma:fieldsID="1146df277450bdc0afa551e3df779aca" ns2:_="" ns3:_="">
    <xsd:import namespace="99683796-4610-4094-bd31-79e59332b848"/>
    <xsd:import namespace="86781d59-f906-4bab-b23d-b23b2b6cb6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683796-4610-4094-bd31-79e59332b8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e64d1447-6fc0-42ed-badf-fdbfcc7be4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781d59-f906-4bab-b23d-b23b2b6cb6e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0c9c0e6-fd57-43b7-957d-b6e19693dc1b}" ma:internalName="TaxCatchAll" ma:showField="CatchAllData" ma:web="86781d59-f906-4bab-b23d-b23b2b6cb6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C47C84E-D702-4115-96F2-F01621601DA1}"/>
</file>

<file path=customXml/itemProps2.xml><?xml version="1.0" encoding="utf-8"?>
<ds:datastoreItem xmlns:ds="http://schemas.openxmlformats.org/officeDocument/2006/customXml" ds:itemID="{90FD7972-E5BA-4AC4-A5AB-022798C911A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Gianella Gutiérrez A</dc:creator>
  <cp:keywords/>
  <dc:description/>
  <cp:lastModifiedBy>Lizet Matos (OSF-CAL)</cp:lastModifiedBy>
  <cp:revision/>
  <dcterms:created xsi:type="dcterms:W3CDTF">2024-02-08T15:24:12Z</dcterms:created>
  <dcterms:modified xsi:type="dcterms:W3CDTF">2024-04-05T02:30:30Z</dcterms:modified>
  <cp:category/>
  <cp:contentStatus/>
</cp:coreProperties>
</file>