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frialsamx-my.sharepoint.com/personal/yajaira_yto_frialsa_pe/Documents/Escritorio/CLIENTES 2024/PE00070-OCEANO/SETIEMBRE/"/>
    </mc:Choice>
  </mc:AlternateContent>
  <xr:revisionPtr revIDLastSave="0" documentId="8_{8AADCB01-1186-45C6-8435-2D02E569925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NOVACIONES AL 24.09.24" sheetId="1" r:id="rId1"/>
    <sheet name="COBROS POSICIONES" sheetId="2" r:id="rId2"/>
  </sheets>
  <definedNames>
    <definedName name="_xlnm._FilterDatabase" localSheetId="0" hidden="1">'RENOVACIONES AL 24.09.24'!$A$1:$W$1</definedName>
  </definedNames>
  <calcPr calcId="191029"/>
  <pivotCaches>
    <pivotCache cacheId="19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" i="1"/>
  <c r="F11" i="2"/>
  <c r="F9" i="2"/>
  <c r="F12" i="2"/>
</calcChain>
</file>

<file path=xl/sharedStrings.xml><?xml version="1.0" encoding="utf-8"?>
<sst xmlns="http://schemas.openxmlformats.org/spreadsheetml/2006/main" count="338" uniqueCount="127">
  <si>
    <t>Núm Batch</t>
  </si>
  <si>
    <t xml:space="preserve">Fecha de Renovación </t>
  </si>
  <si>
    <t>Código de Cliente</t>
  </si>
  <si>
    <r>
      <rPr>
        <sz val="10"/>
        <color rgb="FF000000"/>
        <rFont val="Arial"/>
        <family val="2"/>
      </rPr>
      <t xml:space="preserve">Código de Cargo
</t>
    </r>
  </si>
  <si>
    <t>Producto</t>
  </si>
  <si>
    <t>Descripción</t>
  </si>
  <si>
    <t>Fecha de Caducidad</t>
  </si>
  <si>
    <t>Lote Cliente</t>
  </si>
  <si>
    <t>Lote Tarima</t>
  </si>
  <si>
    <t>Línea o Cantidad</t>
  </si>
  <si>
    <t>Peso o Tarimas</t>
  </si>
  <si>
    <t>Unidad</t>
  </si>
  <si>
    <t>Tarifa</t>
  </si>
  <si>
    <t>Total Cargos</t>
  </si>
  <si>
    <t>Moneda</t>
  </si>
  <si>
    <t>Referencia Entrada</t>
  </si>
  <si>
    <t>Fecha Entrada</t>
  </si>
  <si>
    <t>Referencia Salida</t>
  </si>
  <si>
    <t>Fecha Salida</t>
  </si>
  <si>
    <t>Número de Periodos</t>
  </si>
  <si>
    <t>PE00070</t>
  </si>
  <si>
    <t>APCO30</t>
  </si>
  <si>
    <t>PT0000126</t>
  </si>
  <si>
    <t>BONITO E. IQF EN CJ 1.5 - UP A 1X30 KG</t>
  </si>
  <si>
    <t>010626</t>
  </si>
  <si>
    <t>1120240330005</t>
  </si>
  <si>
    <t>CA73994</t>
  </si>
  <si>
    <t>PLT</t>
  </si>
  <si>
    <t>SOL</t>
  </si>
  <si>
    <t>TA02-0000107-108</t>
  </si>
  <si>
    <t>19/07/24</t>
  </si>
  <si>
    <t>PT0000203</t>
  </si>
  <si>
    <t>PEZ VOLADOR OVAS CRUDO BLANCA 1X10 KG</t>
  </si>
  <si>
    <t>121225</t>
  </si>
  <si>
    <t>1120230030565</t>
  </si>
  <si>
    <t>CA70158</t>
  </si>
  <si>
    <t>TA02-0000105</t>
  </si>
  <si>
    <t>05/06/24</t>
  </si>
  <si>
    <t>PT0000085</t>
  </si>
  <si>
    <t>PEZ VOLADOR OVAS CRUDO MUESTRAS 1X10 KG</t>
  </si>
  <si>
    <t>231124</t>
  </si>
  <si>
    <t>VARIOS</t>
  </si>
  <si>
    <t>CA66208</t>
  </si>
  <si>
    <t>TA13-0000131</t>
  </si>
  <si>
    <t>17/04/24</t>
  </si>
  <si>
    <t>TA36-0000015</t>
  </si>
  <si>
    <t>PT0000084</t>
  </si>
  <si>
    <t>PEZ VOLADOR OVAS CRUDO AMARILLA 1X10 KG</t>
  </si>
  <si>
    <t>030824</t>
  </si>
  <si>
    <t>1120220030398</t>
  </si>
  <si>
    <t>CA66207</t>
  </si>
  <si>
    <t>TA36-0000025</t>
  </si>
  <si>
    <t>11/07/24</t>
  </si>
  <si>
    <t>PT0001998</t>
  </si>
  <si>
    <t>ANCHOVETA ENT B BLOCK 3X6KG S/GLACE CRUD</t>
  </si>
  <si>
    <t>190324</t>
  </si>
  <si>
    <t>CA66205</t>
  </si>
  <si>
    <t>290825</t>
  </si>
  <si>
    <t>1120230030439</t>
  </si>
  <si>
    <t>CA66102</t>
  </si>
  <si>
    <t>TA13-0000130</t>
  </si>
  <si>
    <t>15/04/24</t>
  </si>
  <si>
    <t>EG03-00000713</t>
  </si>
  <si>
    <t>19/08/24</t>
  </si>
  <si>
    <t>070225</t>
  </si>
  <si>
    <t>1120230330081</t>
  </si>
  <si>
    <t>CA65891</t>
  </si>
  <si>
    <t>TA13-0000128</t>
  </si>
  <si>
    <t>12/04/24</t>
  </si>
  <si>
    <t>230226</t>
  </si>
  <si>
    <t>1120240030052</t>
  </si>
  <si>
    <t>CA65207</t>
  </si>
  <si>
    <t>TA02-0000100-102</t>
  </si>
  <si>
    <t>05/04/24</t>
  </si>
  <si>
    <t>260525</t>
  </si>
  <si>
    <t>1120230030246</t>
  </si>
  <si>
    <t>CA64630</t>
  </si>
  <si>
    <t>PT0002769</t>
  </si>
  <si>
    <t>BONITO ENTERO IQF 1.5-UP A 1X20 C/GLACE</t>
  </si>
  <si>
    <t>230325</t>
  </si>
  <si>
    <t>1120230030175</t>
  </si>
  <si>
    <t>CA64510</t>
  </si>
  <si>
    <t>TA13-0000111-112</t>
  </si>
  <si>
    <t>27/03/24</t>
  </si>
  <si>
    <t>CA64509</t>
  </si>
  <si>
    <t>CA64508</t>
  </si>
  <si>
    <t>CA64505</t>
  </si>
  <si>
    <t>CA64504</t>
  </si>
  <si>
    <t>CA64503</t>
  </si>
  <si>
    <t>PT0000598</t>
  </si>
  <si>
    <t>CABALLA S/T D 1X10 KG S/GLACE CRUDO</t>
  </si>
  <si>
    <t>200225</t>
  </si>
  <si>
    <t>1120230030102</t>
  </si>
  <si>
    <t>CA64502</t>
  </si>
  <si>
    <t>PT0000422</t>
  </si>
  <si>
    <t>BONITO S/T D 1X10KG S/GLACE CRUDO</t>
  </si>
  <si>
    <t>170325</t>
  </si>
  <si>
    <t>1120230030163</t>
  </si>
  <si>
    <t>CA64501</t>
  </si>
  <si>
    <t>060126</t>
  </si>
  <si>
    <t>CA64497</t>
  </si>
  <si>
    <t>CA64496</t>
  </si>
  <si>
    <t>CA64495</t>
  </si>
  <si>
    <t>CA64494</t>
  </si>
  <si>
    <t>CA64493</t>
  </si>
  <si>
    <t>CA64492</t>
  </si>
  <si>
    <t>CA64491</t>
  </si>
  <si>
    <t>PT0002761</t>
  </si>
  <si>
    <t>CANGREJO(I) ESTER CONG IQF 1X1 KG S/G PC</t>
  </si>
  <si>
    <t>200925</t>
  </si>
  <si>
    <t>1120220760472</t>
  </si>
  <si>
    <t>CA64345</t>
  </si>
  <si>
    <t>TA02-0000095/97</t>
  </si>
  <si>
    <t>003-00005</t>
  </si>
  <si>
    <t>02/05/24</t>
  </si>
  <si>
    <t>PT0002765</t>
  </si>
  <si>
    <t>CANGREJO(I)TORAX PULPA CONG 1X1KG S/G PC</t>
  </si>
  <si>
    <t>101025</t>
  </si>
  <si>
    <t>1120220760500</t>
  </si>
  <si>
    <t>CA64344</t>
  </si>
  <si>
    <t xml:space="preserve">Último dia de almacenamiento </t>
  </si>
  <si>
    <t>30/03/24</t>
  </si>
  <si>
    <t>Total general</t>
  </si>
  <si>
    <t>Cuenta de Lote Tarima</t>
  </si>
  <si>
    <t>TARIFA</t>
  </si>
  <si>
    <t>TOTAL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</si>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</sst>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[$S/-280A]\ * #,##0.00_-;\-[$S/-280A]\ * #,##0.00_-;_-[$S/-280A]\ 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theme="7"/>
        <bgColor theme="7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medium">
        <color theme="7" tint="-0.249977111117893"/>
      </top>
      <bottom/>
      <diagonal/>
    </border>
    <border>
      <left/>
      <right/>
      <top style="thin">
        <color theme="7" tint="-0.249977111117893"/>
      </top>
      <bottom style="medium">
        <color theme="7" tint="-0.249977111117893"/>
      </bottom>
      <diagonal/>
    </border>
  </borders>
  <cellStyleXfs count="1">
    <xf numFmtId="0" fontId="0" fillId="0" borderId="0"/>
  </cellStyleXfs>
  <cellXfs count="13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4" fontId="2" fillId="0" borderId="1" xfId="0" applyNumberFormat="1" applyFont="1" applyBorder="1" applyAlignment="1">
      <alignment horizontal="center" vertical="center" wrapText="1" readingOrder="1"/>
    </xf>
    <xf numFmtId="0" fontId="1" fillId="0" borderId="0" xfId="0" applyNumberFormat="1" applyFont="1"/>
    <xf numFmtId="14" fontId="1" fillId="0" borderId="0" xfId="0" applyNumberFormat="1" applyFont="1"/>
    <xf numFmtId="0" fontId="5" fillId="0" borderId="0" xfId="0" pivotButton="1" applyFont="1"/>
    <xf numFmtId="0" fontId="4" fillId="3" borderId="2" xfId="0" applyFont="1" applyFill="1" applyBorder="1" applyAlignment="1">
      <alignment horizontal="center"/>
    </xf>
    <xf numFmtId="165" fontId="1" fillId="0" borderId="0" xfId="0" applyNumberFormat="1" applyFont="1"/>
    <xf numFmtId="165" fontId="3" fillId="0" borderId="3" xfId="0" applyNumberFormat="1" applyFont="1" applyBorder="1"/>
    <xf numFmtId="165" fontId="3" fillId="4" borderId="3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DD8E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560.536521296293" createdVersion="8" refreshedVersion="8" minRefreshableVersion="3" recordCount="26" xr:uid="{06D95608-6F85-4821-BC53-7DB9486C0582}">
  <cacheSource type="worksheet">
    <worksheetSource ref="A1:U27" sheet="RENOVACIONES AL 24.09.24"/>
  </cacheSource>
  <cacheFields count="21">
    <cacheField name="Núm Batch" numFmtId="0">
      <sharedItems containsSemiMixedTypes="0" containsString="0" containsNumber="1" containsInteger="1" minValue="861" maxValue="861"/>
    </cacheField>
    <cacheField name="Fecha de Renovación " numFmtId="14">
      <sharedItems containsSemiMixedTypes="0" containsNonDate="0" containsDate="1" containsString="0" minDate="2024-08-27T00:00:00" maxDate="2024-09-24T00:00:00" count="8">
        <d v="2024-09-02T00:00:00"/>
        <d v="2024-09-03T00:00:00"/>
        <d v="2024-09-09T00:00:00"/>
        <d v="2024-09-12T00:00:00"/>
        <d v="2024-09-14T00:00:00"/>
        <d v="2024-09-17T00:00:00"/>
        <d v="2024-09-23T00:00:00"/>
        <d v="2024-08-27T00:00:00"/>
      </sharedItems>
    </cacheField>
    <cacheField name="Último dia de almacenamiento " numFmtId="14">
      <sharedItems containsSemiMixedTypes="0" containsNonDate="0" containsDate="1" containsString="0" minDate="2024-09-25T00:00:00" maxDate="2024-10-23T00:00:00" count="8">
        <d v="2024-10-01T00:00:00"/>
        <d v="2024-10-02T00:00:00"/>
        <d v="2024-10-08T00:00:00"/>
        <d v="2024-10-11T00:00:00"/>
        <d v="2024-10-13T00:00:00"/>
        <d v="2024-10-16T00:00:00"/>
        <d v="2024-10-22T00:00:00"/>
        <d v="2024-09-25T00:00:00"/>
      </sharedItems>
    </cacheField>
    <cacheField name="Código de Cliente" numFmtId="0">
      <sharedItems/>
    </cacheField>
    <cacheField name="Código de Cargo_x000a_" numFmtId="0">
      <sharedItems/>
    </cacheField>
    <cacheField name="Producto" numFmtId="0">
      <sharedItems/>
    </cacheField>
    <cacheField name="Descripción" numFmtId="0">
      <sharedItems/>
    </cacheField>
    <cacheField name="Fecha de Caducidad" numFmtId="0">
      <sharedItems/>
    </cacheField>
    <cacheField name="Lote Cliente" numFmtId="0">
      <sharedItems/>
    </cacheField>
    <cacheField name="Lote Tarima" numFmtId="0">
      <sharedItems/>
    </cacheField>
    <cacheField name="Línea o Cantidad" numFmtId="0">
      <sharedItems containsSemiMixedTypes="0" containsString="0" containsNumber="1" containsInteger="1" minValue="1" maxValue="1"/>
    </cacheField>
    <cacheField name="Peso o Tarimas" numFmtId="0">
      <sharedItems containsSemiMixedTypes="0" containsString="0" containsNumber="1" containsInteger="1" minValue="1" maxValue="1"/>
    </cacheField>
    <cacheField name="Unidad" numFmtId="0">
      <sharedItems/>
    </cacheField>
    <cacheField name="Tarifa" numFmtId="0">
      <sharedItems containsSemiMixedTypes="0" containsString="0" containsNumber="1" containsInteger="1" minValue="100" maxValue="100"/>
    </cacheField>
    <cacheField name="Total Cargos" numFmtId="0">
      <sharedItems containsSemiMixedTypes="0" containsString="0" containsNumber="1" containsInteger="1" minValue="100" maxValue="100"/>
    </cacheField>
    <cacheField name="Moneda" numFmtId="0">
      <sharedItems/>
    </cacheField>
    <cacheField name="Referencia Entrada" numFmtId="0">
      <sharedItems containsBlank="1"/>
    </cacheField>
    <cacheField name="Fecha Entrada" numFmtId="0">
      <sharedItems count="8">
        <s v="05/04/24"/>
        <s v="05/06/24"/>
        <s v="12/04/24"/>
        <s v="15/04/24"/>
        <s v="17/04/24"/>
        <s v="19/07/24"/>
        <s v="27/03/24"/>
        <s v="30/03/24"/>
      </sharedItems>
    </cacheField>
    <cacheField name="Referencia Salida" numFmtId="0">
      <sharedItems containsBlank="1"/>
    </cacheField>
    <cacheField name="Fecha Salida" numFmtId="0">
      <sharedItems containsBlank="1"/>
    </cacheField>
    <cacheField name="Número de Periodos" numFmtId="0">
      <sharedItems containsSemiMixedTypes="0" containsString="0" containsNumber="1" containsInteger="1" minValue="3" maxValue="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n v="861"/>
    <x v="0"/>
    <x v="0"/>
    <s v="PE00070"/>
    <s v="APCO30"/>
    <s v="PT0000085"/>
    <s v="PEZ VOLADOR OVAS CRUDO MUESTRAS 1X10 KG"/>
    <s v="230226"/>
    <s v="1120240030052"/>
    <s v="CA65207"/>
    <n v="1"/>
    <n v="1"/>
    <s v="PLT"/>
    <n v="100"/>
    <n v="100"/>
    <s v="SOL"/>
    <s v="TA02-0000100-102"/>
    <x v="0"/>
    <m/>
    <m/>
    <n v="6"/>
  </r>
  <r>
    <n v="861"/>
    <x v="1"/>
    <x v="1"/>
    <s v="PE00070"/>
    <s v="APCO30"/>
    <s v="PT0000203"/>
    <s v="PEZ VOLADOR OVAS CRUDO BLANCA 1X10 KG"/>
    <s v="121225"/>
    <s v="1120230030565"/>
    <s v="CA70158"/>
    <n v="1"/>
    <n v="1"/>
    <s v="PLT"/>
    <n v="100"/>
    <n v="100"/>
    <s v="SOL"/>
    <s v="TA02-0000105"/>
    <x v="1"/>
    <m/>
    <m/>
    <n v="4"/>
  </r>
  <r>
    <n v="861"/>
    <x v="2"/>
    <x v="2"/>
    <s v="PE00070"/>
    <s v="APCO30"/>
    <s v="PT0000203"/>
    <s v="PEZ VOLADOR OVAS CRUDO BLANCA 1X10 KG"/>
    <s v="070225"/>
    <s v="1120230330081"/>
    <s v="CA65891"/>
    <n v="1"/>
    <n v="1"/>
    <s v="PLT"/>
    <n v="100"/>
    <n v="100"/>
    <s v="SOL"/>
    <s v="TA13-0000128"/>
    <x v="2"/>
    <s v="EG03-00000713"/>
    <s v="19/08/24"/>
    <n v="6"/>
  </r>
  <r>
    <n v="861"/>
    <x v="3"/>
    <x v="3"/>
    <s v="PE00070"/>
    <s v="APCO30"/>
    <s v="PT0000084"/>
    <s v="PEZ VOLADOR OVAS CRUDO AMARILLA 1X10 KG"/>
    <s v="290825"/>
    <s v="1120230030439"/>
    <s v="CA66102"/>
    <n v="1"/>
    <n v="1"/>
    <s v="PLT"/>
    <n v="100"/>
    <n v="100"/>
    <s v="SOL"/>
    <s v="TA13-0000130"/>
    <x v="3"/>
    <s v="EG03-00000713"/>
    <s v="19/08/24"/>
    <n v="6"/>
  </r>
  <r>
    <n v="861"/>
    <x v="4"/>
    <x v="4"/>
    <s v="PE00070"/>
    <s v="APCO30"/>
    <s v="PT0000085"/>
    <s v="PEZ VOLADOR OVAS CRUDO MUESTRAS 1X10 KG"/>
    <s v="231124"/>
    <s v="VARIOS"/>
    <s v="CA66208"/>
    <n v="1"/>
    <n v="1"/>
    <s v="PLT"/>
    <n v="100"/>
    <n v="100"/>
    <s v="SOL"/>
    <s v="TA13-0000131"/>
    <x v="4"/>
    <s v="TA36-0000015"/>
    <s v="05/06/24"/>
    <n v="6"/>
  </r>
  <r>
    <n v="861"/>
    <x v="4"/>
    <x v="4"/>
    <s v="PE00070"/>
    <s v="APCO30"/>
    <s v="PT0000084"/>
    <s v="PEZ VOLADOR OVAS CRUDO AMARILLA 1X10 KG"/>
    <s v="030824"/>
    <s v="1120220030398"/>
    <s v="CA66207"/>
    <n v="1"/>
    <n v="1"/>
    <s v="PLT"/>
    <n v="100"/>
    <n v="100"/>
    <s v="SOL"/>
    <s v="TA13-0000131"/>
    <x v="4"/>
    <s v="TA36-0000025"/>
    <s v="11/07/24"/>
    <n v="6"/>
  </r>
  <r>
    <n v="861"/>
    <x v="4"/>
    <x v="4"/>
    <s v="PE00070"/>
    <s v="APCO30"/>
    <s v="PT0001998"/>
    <s v="ANCHOVETA ENT B BLOCK 3X6KG S/GLACE CRUD"/>
    <s v="190324"/>
    <s v="VARIOS"/>
    <s v="CA66205"/>
    <n v="1"/>
    <n v="1"/>
    <s v="PLT"/>
    <n v="100"/>
    <n v="100"/>
    <s v="SOL"/>
    <s v="TA13-0000131"/>
    <x v="4"/>
    <m/>
    <m/>
    <n v="6"/>
  </r>
  <r>
    <n v="861"/>
    <x v="5"/>
    <x v="5"/>
    <s v="PE00070"/>
    <s v="APCO30"/>
    <s v="PT0000126"/>
    <s v="BONITO E. IQF EN CJ 1.5 - UP A 1X30 KG"/>
    <s v="010626"/>
    <s v="1120240330005"/>
    <s v="CA73994"/>
    <n v="1"/>
    <n v="1"/>
    <s v="PLT"/>
    <n v="100"/>
    <n v="100"/>
    <s v="SOL"/>
    <s v="TA02-0000107-108"/>
    <x v="5"/>
    <m/>
    <m/>
    <n v="3"/>
  </r>
  <r>
    <n v="861"/>
    <x v="6"/>
    <x v="6"/>
    <s v="PE00070"/>
    <s v="APCO30"/>
    <s v="PT0002769"/>
    <s v="BONITO ENTERO IQF 1.5-UP A 1X20 C/GLACE"/>
    <s v="230325"/>
    <s v="1120230030175"/>
    <s v="CA64510"/>
    <n v="1"/>
    <n v="1"/>
    <s v="PLT"/>
    <n v="100"/>
    <n v="100"/>
    <s v="SOL"/>
    <s v="TA13-0000111-112"/>
    <x v="6"/>
    <m/>
    <m/>
    <n v="7"/>
  </r>
  <r>
    <n v="861"/>
    <x v="6"/>
    <x v="6"/>
    <s v="PE00070"/>
    <s v="APCO30"/>
    <s v="PT0002769"/>
    <s v="BONITO ENTERO IQF 1.5-UP A 1X20 C/GLACE"/>
    <s v="230325"/>
    <s v="1120230030175"/>
    <s v="CA64509"/>
    <n v="1"/>
    <n v="1"/>
    <s v="PLT"/>
    <n v="100"/>
    <n v="100"/>
    <s v="SOL"/>
    <s v="TA13-0000111-112"/>
    <x v="6"/>
    <m/>
    <m/>
    <n v="7"/>
  </r>
  <r>
    <n v="861"/>
    <x v="6"/>
    <x v="6"/>
    <s v="PE00070"/>
    <s v="APCO30"/>
    <s v="PT0002769"/>
    <s v="BONITO ENTERO IQF 1.5-UP A 1X20 C/GLACE"/>
    <s v="230325"/>
    <s v="1120230030175"/>
    <s v="CA64508"/>
    <n v="1"/>
    <n v="1"/>
    <s v="PLT"/>
    <n v="100"/>
    <n v="100"/>
    <s v="SOL"/>
    <s v="TA13-0000111-112"/>
    <x v="6"/>
    <s v="TA36-0000015"/>
    <s v="05/06/24"/>
    <n v="7"/>
  </r>
  <r>
    <n v="861"/>
    <x v="6"/>
    <x v="6"/>
    <s v="PE00070"/>
    <s v="APCO30"/>
    <s v="PT0002769"/>
    <s v="BONITO ENTERO IQF 1.5-UP A 1X20 C/GLACE"/>
    <s v="230325"/>
    <s v="1120230030175"/>
    <s v="CA64505"/>
    <n v="1"/>
    <n v="1"/>
    <s v="PLT"/>
    <n v="100"/>
    <n v="100"/>
    <s v="SOL"/>
    <s v="TA13-0000111-112"/>
    <x v="6"/>
    <m/>
    <m/>
    <n v="7"/>
  </r>
  <r>
    <n v="861"/>
    <x v="6"/>
    <x v="6"/>
    <s v="PE00070"/>
    <s v="APCO30"/>
    <s v="PT0002769"/>
    <s v="BONITO ENTERO IQF 1.5-UP A 1X20 C/GLACE"/>
    <s v="230325"/>
    <s v="1120230030175"/>
    <s v="CA64504"/>
    <n v="1"/>
    <n v="1"/>
    <s v="PLT"/>
    <n v="100"/>
    <n v="100"/>
    <s v="SOL"/>
    <s v="TA13-0000111-112"/>
    <x v="6"/>
    <m/>
    <m/>
    <n v="7"/>
  </r>
  <r>
    <n v="861"/>
    <x v="6"/>
    <x v="6"/>
    <s v="PE00070"/>
    <s v="APCO30"/>
    <s v="PT0002769"/>
    <s v="BONITO ENTERO IQF 1.5-UP A 1X20 C/GLACE"/>
    <s v="230325"/>
    <s v="1120230030175"/>
    <s v="CA64503"/>
    <n v="1"/>
    <n v="1"/>
    <s v="PLT"/>
    <n v="100"/>
    <n v="100"/>
    <s v="SOL"/>
    <s v="TA13-0000111-112"/>
    <x v="6"/>
    <m/>
    <m/>
    <n v="7"/>
  </r>
  <r>
    <n v="861"/>
    <x v="6"/>
    <x v="6"/>
    <s v="PE00070"/>
    <s v="APCO30"/>
    <s v="PT0000598"/>
    <s v="CABALLA S/T D 1X10 KG S/GLACE CRUDO"/>
    <s v="200225"/>
    <s v="1120230030102"/>
    <s v="CA64502"/>
    <n v="1"/>
    <n v="1"/>
    <s v="PLT"/>
    <n v="100"/>
    <n v="100"/>
    <s v="SOL"/>
    <s v="TA13-0000111-112"/>
    <x v="6"/>
    <m/>
    <m/>
    <n v="7"/>
  </r>
  <r>
    <n v="861"/>
    <x v="6"/>
    <x v="6"/>
    <s v="PE00070"/>
    <s v="APCO30"/>
    <s v="PT0000422"/>
    <s v="BONITO S/T D 1X10KG S/GLACE CRUDO"/>
    <s v="170325"/>
    <s v="1120230030163"/>
    <s v="CA64501"/>
    <n v="1"/>
    <n v="1"/>
    <s v="PLT"/>
    <n v="100"/>
    <n v="100"/>
    <s v="SOL"/>
    <s v="TA13-0000111-112"/>
    <x v="6"/>
    <m/>
    <m/>
    <n v="7"/>
  </r>
  <r>
    <n v="861"/>
    <x v="6"/>
    <x v="6"/>
    <s v="PE00070"/>
    <s v="APCO30"/>
    <s v="PT0000126"/>
    <s v="BONITO E. IQF EN CJ 1.5 - UP A 1X30 KG"/>
    <s v="060126"/>
    <s v="1120240330005"/>
    <s v="CA64497"/>
    <n v="1"/>
    <n v="1"/>
    <s v="PLT"/>
    <n v="100"/>
    <n v="100"/>
    <s v="SOL"/>
    <s v="TA13-0000111-112"/>
    <x v="6"/>
    <m/>
    <m/>
    <n v="7"/>
  </r>
  <r>
    <n v="861"/>
    <x v="6"/>
    <x v="6"/>
    <s v="PE00070"/>
    <s v="APCO30"/>
    <s v="PT0000126"/>
    <s v="BONITO E. IQF EN CJ 1.5 - UP A 1X30 KG"/>
    <s v="060126"/>
    <s v="1120240330005"/>
    <s v="CA64496"/>
    <n v="1"/>
    <n v="1"/>
    <s v="PLT"/>
    <n v="100"/>
    <n v="100"/>
    <s v="SOL"/>
    <s v="TA13-0000111-112"/>
    <x v="6"/>
    <m/>
    <m/>
    <n v="7"/>
  </r>
  <r>
    <n v="861"/>
    <x v="6"/>
    <x v="6"/>
    <s v="PE00070"/>
    <s v="APCO30"/>
    <s v="PT0000126"/>
    <s v="BONITO E. IQF EN CJ 1.5 - UP A 1X30 KG"/>
    <s v="060126"/>
    <s v="1120240330005"/>
    <s v="CA64495"/>
    <n v="1"/>
    <n v="1"/>
    <s v="PLT"/>
    <n v="100"/>
    <n v="100"/>
    <s v="SOL"/>
    <s v="TA13-0000111-112"/>
    <x v="6"/>
    <m/>
    <m/>
    <n v="7"/>
  </r>
  <r>
    <n v="861"/>
    <x v="6"/>
    <x v="6"/>
    <s v="PE00070"/>
    <s v="APCO30"/>
    <s v="PT0000126"/>
    <s v="BONITO E. IQF EN CJ 1.5 - UP A 1X30 KG"/>
    <s v="060126"/>
    <s v="1120240330005"/>
    <s v="CA64494"/>
    <n v="1"/>
    <n v="1"/>
    <s v="PLT"/>
    <n v="100"/>
    <n v="100"/>
    <s v="SOL"/>
    <s v="TA13-0000111-112"/>
    <x v="6"/>
    <m/>
    <m/>
    <n v="7"/>
  </r>
  <r>
    <n v="861"/>
    <x v="6"/>
    <x v="6"/>
    <s v="PE00070"/>
    <s v="APCO30"/>
    <s v="PT0000126"/>
    <s v="BONITO E. IQF EN CJ 1.5 - UP A 1X30 KG"/>
    <s v="060126"/>
    <s v="1120240330005"/>
    <s v="CA64493"/>
    <n v="1"/>
    <n v="1"/>
    <s v="PLT"/>
    <n v="100"/>
    <n v="100"/>
    <s v="SOL"/>
    <s v="TA13-0000111-112"/>
    <x v="6"/>
    <s v="TA36-0000015"/>
    <s v="05/06/24"/>
    <n v="7"/>
  </r>
  <r>
    <n v="861"/>
    <x v="6"/>
    <x v="6"/>
    <s v="PE00070"/>
    <s v="APCO30"/>
    <s v="PT0000126"/>
    <s v="BONITO E. IQF EN CJ 1.5 - UP A 1X30 KG"/>
    <s v="060126"/>
    <s v="1120240330005"/>
    <s v="CA64492"/>
    <n v="1"/>
    <n v="1"/>
    <s v="PLT"/>
    <n v="100"/>
    <n v="100"/>
    <s v="SOL"/>
    <s v="TA13-0000111-112"/>
    <x v="6"/>
    <m/>
    <m/>
    <n v="7"/>
  </r>
  <r>
    <n v="861"/>
    <x v="6"/>
    <x v="6"/>
    <s v="PE00070"/>
    <s v="APCO30"/>
    <s v="PT0000126"/>
    <s v="BONITO E. IQF EN CJ 1.5 - UP A 1X30 KG"/>
    <s v="060126"/>
    <s v="1120240330005"/>
    <s v="CA64491"/>
    <n v="1"/>
    <n v="1"/>
    <s v="PLT"/>
    <n v="100"/>
    <n v="100"/>
    <s v="SOL"/>
    <s v="TA13-0000111-112"/>
    <x v="6"/>
    <m/>
    <m/>
    <n v="7"/>
  </r>
  <r>
    <n v="861"/>
    <x v="6"/>
    <x v="6"/>
    <s v="PE00070"/>
    <s v="APCO30"/>
    <s v="PT0002761"/>
    <s v="CANGREJO(I) ESTER CONG IQF 1X1 KG S/G PC"/>
    <s v="200925"/>
    <s v="1120220760472"/>
    <s v="CA64345"/>
    <n v="1"/>
    <n v="1"/>
    <s v="PLT"/>
    <n v="100"/>
    <n v="100"/>
    <s v="SOL"/>
    <s v="TA02-0000095/97"/>
    <x v="6"/>
    <s v="003-00005"/>
    <s v="02/05/24"/>
    <n v="7"/>
  </r>
  <r>
    <n v="861"/>
    <x v="6"/>
    <x v="6"/>
    <s v="PE00070"/>
    <s v="APCO30"/>
    <s v="PT0002765"/>
    <s v="CANGREJO(I)TORAX PULPA CONG 1X1KG S/G PC"/>
    <s v="101025"/>
    <s v="1120220760500"/>
    <s v="CA64344"/>
    <n v="1"/>
    <n v="1"/>
    <s v="PLT"/>
    <n v="100"/>
    <n v="100"/>
    <s v="SOL"/>
    <s v="TA02-0000095/97"/>
    <x v="6"/>
    <m/>
    <m/>
    <n v="7"/>
  </r>
  <r>
    <n v="861"/>
    <x v="7"/>
    <x v="7"/>
    <s v="PE00070"/>
    <s v="APCO30"/>
    <s v="PT0000203"/>
    <s v="PEZ VOLADOR OVAS CRUDO BLANCA 1X10 KG"/>
    <s v="260525"/>
    <s v="1120230030246"/>
    <s v="CA64630"/>
    <n v="1"/>
    <n v="1"/>
    <s v="PLT"/>
    <n v="100"/>
    <n v="100"/>
    <s v="SOL"/>
    <m/>
    <x v="7"/>
    <s v="EG03-00000713"/>
    <s v="19/08/24"/>
    <n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FFCAA5-62F7-4290-88D6-A4D0CC2465A0}" name="TablaDinámica2" cacheId="1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D12" firstHeaderRow="1" firstDataRow="1" firstDataCol="3"/>
  <pivotFields count="21">
    <pivotField compact="0" outline="0" showAll="0" defaultSubtotal="0"/>
    <pivotField axis="axisRow" compact="0" numFmtId="14" outline="0" showAll="0" defaultSubtotal="0">
      <items count="8">
        <item x="7"/>
        <item x="0"/>
        <item x="1"/>
        <item x="2"/>
        <item x="3"/>
        <item x="4"/>
        <item x="5"/>
        <item x="6"/>
      </items>
    </pivotField>
    <pivotField axis="axisRow" compact="0" numFmtId="14" outline="0" showAll="0" defaultSubtotal="0">
      <items count="8">
        <item x="7"/>
        <item x="0"/>
        <item x="1"/>
        <item x="2"/>
        <item x="3"/>
        <item x="4"/>
        <item x="5"/>
        <item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compact="0" outline="0" showAll="0" defaultSubtotal="0"/>
    <pivotField compact="0" outline="0" showAll="0" defaultSubtotal="0"/>
    <pivotField compact="0" outline="0" showAll="0" defaultSubtotal="0"/>
  </pivotFields>
  <rowFields count="3">
    <field x="1"/>
    <field x="2"/>
    <field x="17"/>
  </rowFields>
  <rowItems count="9">
    <i>
      <x/>
      <x/>
      <x v="7"/>
    </i>
    <i>
      <x v="1"/>
      <x v="1"/>
      <x/>
    </i>
    <i>
      <x v="2"/>
      <x v="2"/>
      <x v="1"/>
    </i>
    <i>
      <x v="3"/>
      <x v="3"/>
      <x v="2"/>
    </i>
    <i>
      <x v="4"/>
      <x v="4"/>
      <x v="3"/>
    </i>
    <i>
      <x v="5"/>
      <x v="5"/>
      <x v="4"/>
    </i>
    <i>
      <x v="6"/>
      <x v="6"/>
      <x v="5"/>
    </i>
    <i>
      <x v="7"/>
      <x v="7"/>
      <x v="6"/>
    </i>
    <i t="grand">
      <x/>
    </i>
  </rowItems>
  <colItems count="1">
    <i/>
  </colItems>
  <dataFields count="1">
    <dataField name="Cuenta de Lote Tarima" fld="9" subtotal="count" baseField="0" baseItem="0"/>
  </dataFields>
  <formats count="3">
    <format dxfId="2">
      <pivotArea field="1" type="button" dataOnly="0" labelOnly="1" outline="0" axis="axisRow" fieldPosition="0"/>
    </format>
    <format dxfId="1">
      <pivotArea field="2" type="button" dataOnly="0" labelOnly="1" outline="0" axis="axisRow" fieldPosition="1"/>
    </format>
    <format dxfId="0">
      <pivotArea field="17" type="button" dataOnly="0" labelOnly="1" outline="0" axis="axisRow" fieldPosition="2"/>
    </format>
  </format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showGridLines="0" workbookViewId="0">
      <selection activeCell="F6" sqref="A1:U27"/>
    </sheetView>
  </sheetViews>
  <sheetFormatPr baseColWidth="10" defaultRowHeight="14.4" x14ac:dyDescent="0.3"/>
  <cols>
    <col min="1" max="1" width="12" customWidth="1"/>
    <col min="2" max="2" width="11.44140625" customWidth="1"/>
    <col min="3" max="3" width="12.88671875" customWidth="1"/>
    <col min="4" max="21" width="13.6640625" customWidth="1"/>
    <col min="22" max="22" width="0" hidden="1" customWidth="1"/>
    <col min="23" max="23" width="16.109375" customWidth="1"/>
    <col min="24" max="24" width="0.6640625" customWidth="1"/>
  </cols>
  <sheetData>
    <row r="1" spans="1:21" ht="39.6" x14ac:dyDescent="0.3">
      <c r="A1" s="1" t="s">
        <v>0</v>
      </c>
      <c r="B1" s="1" t="s">
        <v>1</v>
      </c>
      <c r="C1" s="1" t="s">
        <v>120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</row>
    <row r="2" spans="1:21" ht="52.8" x14ac:dyDescent="0.3">
      <c r="A2" s="2">
        <v>861</v>
      </c>
      <c r="B2" s="4">
        <v>45537</v>
      </c>
      <c r="C2" s="4">
        <f>B2+29</f>
        <v>45566</v>
      </c>
      <c r="D2" s="2" t="s">
        <v>20</v>
      </c>
      <c r="E2" s="2" t="s">
        <v>21</v>
      </c>
      <c r="F2" s="2" t="s">
        <v>38</v>
      </c>
      <c r="G2" s="3" t="s">
        <v>39</v>
      </c>
      <c r="H2" s="2" t="s">
        <v>69</v>
      </c>
      <c r="I2" s="2" t="s">
        <v>70</v>
      </c>
      <c r="J2" s="2" t="s">
        <v>71</v>
      </c>
      <c r="K2" s="2">
        <v>1</v>
      </c>
      <c r="L2" s="2">
        <v>1</v>
      </c>
      <c r="M2" s="2" t="s">
        <v>27</v>
      </c>
      <c r="N2" s="2">
        <v>100</v>
      </c>
      <c r="O2" s="2">
        <v>100</v>
      </c>
      <c r="P2" s="2" t="s">
        <v>28</v>
      </c>
      <c r="Q2" s="2" t="s">
        <v>72</v>
      </c>
      <c r="R2" s="2" t="s">
        <v>73</v>
      </c>
      <c r="S2" s="2"/>
      <c r="T2" s="2"/>
      <c r="U2" s="2">
        <v>6</v>
      </c>
    </row>
    <row r="3" spans="1:21" ht="52.8" x14ac:dyDescent="0.3">
      <c r="A3" s="2">
        <v>861</v>
      </c>
      <c r="B3" s="4">
        <v>45538</v>
      </c>
      <c r="C3" s="4">
        <f t="shared" ref="C3:C27" si="0">B3+29</f>
        <v>45567</v>
      </c>
      <c r="D3" s="2" t="s">
        <v>20</v>
      </c>
      <c r="E3" s="2" t="s">
        <v>21</v>
      </c>
      <c r="F3" s="2" t="s">
        <v>31</v>
      </c>
      <c r="G3" s="3" t="s">
        <v>32</v>
      </c>
      <c r="H3" s="2" t="s">
        <v>33</v>
      </c>
      <c r="I3" s="2" t="s">
        <v>34</v>
      </c>
      <c r="J3" s="2" t="s">
        <v>35</v>
      </c>
      <c r="K3" s="2">
        <v>1</v>
      </c>
      <c r="L3" s="2">
        <v>1</v>
      </c>
      <c r="M3" s="2" t="s">
        <v>27</v>
      </c>
      <c r="N3" s="2">
        <v>100</v>
      </c>
      <c r="O3" s="2">
        <v>100</v>
      </c>
      <c r="P3" s="2" t="s">
        <v>28</v>
      </c>
      <c r="Q3" s="2" t="s">
        <v>36</v>
      </c>
      <c r="R3" s="2" t="s">
        <v>37</v>
      </c>
      <c r="S3" s="2"/>
      <c r="T3" s="2"/>
      <c r="U3" s="2">
        <v>4</v>
      </c>
    </row>
    <row r="4" spans="1:21" ht="52.8" x14ac:dyDescent="0.3">
      <c r="A4" s="2">
        <v>861</v>
      </c>
      <c r="B4" s="4">
        <v>45544</v>
      </c>
      <c r="C4" s="4">
        <f t="shared" si="0"/>
        <v>45573</v>
      </c>
      <c r="D4" s="2" t="s">
        <v>20</v>
      </c>
      <c r="E4" s="2" t="s">
        <v>21</v>
      </c>
      <c r="F4" s="2" t="s">
        <v>31</v>
      </c>
      <c r="G4" s="3" t="s">
        <v>32</v>
      </c>
      <c r="H4" s="2" t="s">
        <v>64</v>
      </c>
      <c r="I4" s="2" t="s">
        <v>65</v>
      </c>
      <c r="J4" s="2" t="s">
        <v>66</v>
      </c>
      <c r="K4" s="2">
        <v>1</v>
      </c>
      <c r="L4" s="2">
        <v>1</v>
      </c>
      <c r="M4" s="2" t="s">
        <v>27</v>
      </c>
      <c r="N4" s="2">
        <v>100</v>
      </c>
      <c r="O4" s="2">
        <v>100</v>
      </c>
      <c r="P4" s="2" t="s">
        <v>28</v>
      </c>
      <c r="Q4" s="2" t="s">
        <v>67</v>
      </c>
      <c r="R4" s="2" t="s">
        <v>68</v>
      </c>
      <c r="S4" s="2" t="s">
        <v>62</v>
      </c>
      <c r="T4" s="2" t="s">
        <v>63</v>
      </c>
      <c r="U4" s="2">
        <v>6</v>
      </c>
    </row>
    <row r="5" spans="1:21" ht="52.8" x14ac:dyDescent="0.3">
      <c r="A5" s="2">
        <v>861</v>
      </c>
      <c r="B5" s="4">
        <v>45547</v>
      </c>
      <c r="C5" s="4">
        <f t="shared" si="0"/>
        <v>45576</v>
      </c>
      <c r="D5" s="2" t="s">
        <v>20</v>
      </c>
      <c r="E5" s="2" t="s">
        <v>21</v>
      </c>
      <c r="F5" s="2" t="s">
        <v>46</v>
      </c>
      <c r="G5" s="3" t="s">
        <v>47</v>
      </c>
      <c r="H5" s="2" t="s">
        <v>57</v>
      </c>
      <c r="I5" s="2" t="s">
        <v>58</v>
      </c>
      <c r="J5" s="2" t="s">
        <v>59</v>
      </c>
      <c r="K5" s="2">
        <v>1</v>
      </c>
      <c r="L5" s="2">
        <v>1</v>
      </c>
      <c r="M5" s="2" t="s">
        <v>27</v>
      </c>
      <c r="N5" s="2">
        <v>100</v>
      </c>
      <c r="O5" s="2">
        <v>100</v>
      </c>
      <c r="P5" s="2" t="s">
        <v>28</v>
      </c>
      <c r="Q5" s="2" t="s">
        <v>60</v>
      </c>
      <c r="R5" s="2" t="s">
        <v>61</v>
      </c>
      <c r="S5" s="2" t="s">
        <v>62</v>
      </c>
      <c r="T5" s="2" t="s">
        <v>63</v>
      </c>
      <c r="U5" s="2">
        <v>6</v>
      </c>
    </row>
    <row r="6" spans="1:21" ht="52.8" x14ac:dyDescent="0.3">
      <c r="A6" s="2">
        <v>861</v>
      </c>
      <c r="B6" s="4">
        <v>45549</v>
      </c>
      <c r="C6" s="4">
        <f t="shared" si="0"/>
        <v>45578</v>
      </c>
      <c r="D6" s="2" t="s">
        <v>20</v>
      </c>
      <c r="E6" s="2" t="s">
        <v>21</v>
      </c>
      <c r="F6" s="2" t="s">
        <v>38</v>
      </c>
      <c r="G6" s="3" t="s">
        <v>39</v>
      </c>
      <c r="H6" s="2" t="s">
        <v>40</v>
      </c>
      <c r="I6" s="2" t="s">
        <v>41</v>
      </c>
      <c r="J6" s="2" t="s">
        <v>42</v>
      </c>
      <c r="K6" s="2">
        <v>1</v>
      </c>
      <c r="L6" s="2">
        <v>1</v>
      </c>
      <c r="M6" s="2" t="s">
        <v>27</v>
      </c>
      <c r="N6" s="2">
        <v>100</v>
      </c>
      <c r="O6" s="2">
        <v>100</v>
      </c>
      <c r="P6" s="2" t="s">
        <v>28</v>
      </c>
      <c r="Q6" s="2" t="s">
        <v>43</v>
      </c>
      <c r="R6" s="2" t="s">
        <v>44</v>
      </c>
      <c r="S6" s="2" t="s">
        <v>45</v>
      </c>
      <c r="T6" s="2" t="s">
        <v>37</v>
      </c>
      <c r="U6" s="2">
        <v>6</v>
      </c>
    </row>
    <row r="7" spans="1:21" ht="52.8" x14ac:dyDescent="0.3">
      <c r="A7" s="2">
        <v>861</v>
      </c>
      <c r="B7" s="4">
        <v>45549</v>
      </c>
      <c r="C7" s="4">
        <f t="shared" si="0"/>
        <v>45578</v>
      </c>
      <c r="D7" s="2" t="s">
        <v>20</v>
      </c>
      <c r="E7" s="2" t="s">
        <v>21</v>
      </c>
      <c r="F7" s="2" t="s">
        <v>46</v>
      </c>
      <c r="G7" s="3" t="s">
        <v>47</v>
      </c>
      <c r="H7" s="2" t="s">
        <v>48</v>
      </c>
      <c r="I7" s="2" t="s">
        <v>49</v>
      </c>
      <c r="J7" s="2" t="s">
        <v>50</v>
      </c>
      <c r="K7" s="2">
        <v>1</v>
      </c>
      <c r="L7" s="2">
        <v>1</v>
      </c>
      <c r="M7" s="2" t="s">
        <v>27</v>
      </c>
      <c r="N7" s="2">
        <v>100</v>
      </c>
      <c r="O7" s="2">
        <v>100</v>
      </c>
      <c r="P7" s="2" t="s">
        <v>28</v>
      </c>
      <c r="Q7" s="2" t="s">
        <v>43</v>
      </c>
      <c r="R7" s="2" t="s">
        <v>44</v>
      </c>
      <c r="S7" s="2" t="s">
        <v>51</v>
      </c>
      <c r="T7" s="2" t="s">
        <v>52</v>
      </c>
      <c r="U7" s="2">
        <v>6</v>
      </c>
    </row>
    <row r="8" spans="1:21" ht="66" x14ac:dyDescent="0.3">
      <c r="A8" s="2">
        <v>861</v>
      </c>
      <c r="B8" s="4">
        <v>45549</v>
      </c>
      <c r="C8" s="4">
        <f t="shared" si="0"/>
        <v>45578</v>
      </c>
      <c r="D8" s="2" t="s">
        <v>20</v>
      </c>
      <c r="E8" s="2" t="s">
        <v>21</v>
      </c>
      <c r="F8" s="2" t="s">
        <v>53</v>
      </c>
      <c r="G8" s="3" t="s">
        <v>54</v>
      </c>
      <c r="H8" s="2" t="s">
        <v>55</v>
      </c>
      <c r="I8" s="2" t="s">
        <v>41</v>
      </c>
      <c r="J8" s="2" t="s">
        <v>56</v>
      </c>
      <c r="K8" s="2">
        <v>1</v>
      </c>
      <c r="L8" s="2">
        <v>1</v>
      </c>
      <c r="M8" s="2" t="s">
        <v>27</v>
      </c>
      <c r="N8" s="2">
        <v>100</v>
      </c>
      <c r="O8" s="2">
        <v>100</v>
      </c>
      <c r="P8" s="2" t="s">
        <v>28</v>
      </c>
      <c r="Q8" s="2" t="s">
        <v>43</v>
      </c>
      <c r="R8" s="2" t="s">
        <v>44</v>
      </c>
      <c r="S8" s="2"/>
      <c r="T8" s="2"/>
      <c r="U8" s="2">
        <v>6</v>
      </c>
    </row>
    <row r="9" spans="1:21" ht="39.6" x14ac:dyDescent="0.3">
      <c r="A9" s="2">
        <v>861</v>
      </c>
      <c r="B9" s="4">
        <v>45552</v>
      </c>
      <c r="C9" s="4">
        <f t="shared" si="0"/>
        <v>45581</v>
      </c>
      <c r="D9" s="2" t="s">
        <v>20</v>
      </c>
      <c r="E9" s="2" t="s">
        <v>21</v>
      </c>
      <c r="F9" s="2" t="s">
        <v>22</v>
      </c>
      <c r="G9" s="3" t="s">
        <v>23</v>
      </c>
      <c r="H9" s="2" t="s">
        <v>24</v>
      </c>
      <c r="I9" s="2" t="s">
        <v>25</v>
      </c>
      <c r="J9" s="2" t="s">
        <v>26</v>
      </c>
      <c r="K9" s="2">
        <v>1</v>
      </c>
      <c r="L9" s="2">
        <v>1</v>
      </c>
      <c r="M9" s="2" t="s">
        <v>27</v>
      </c>
      <c r="N9" s="2">
        <v>100</v>
      </c>
      <c r="O9" s="2">
        <v>100</v>
      </c>
      <c r="P9" s="2" t="s">
        <v>28</v>
      </c>
      <c r="Q9" s="2" t="s">
        <v>29</v>
      </c>
      <c r="R9" s="2" t="s">
        <v>30</v>
      </c>
      <c r="S9" s="2"/>
      <c r="T9" s="2"/>
      <c r="U9" s="2">
        <v>3</v>
      </c>
    </row>
    <row r="10" spans="1:21" ht="52.8" x14ac:dyDescent="0.3">
      <c r="A10" s="2">
        <v>861</v>
      </c>
      <c r="B10" s="4">
        <v>45558</v>
      </c>
      <c r="C10" s="4">
        <f t="shared" si="0"/>
        <v>45587</v>
      </c>
      <c r="D10" s="2" t="s">
        <v>20</v>
      </c>
      <c r="E10" s="2" t="s">
        <v>21</v>
      </c>
      <c r="F10" s="2" t="s">
        <v>77</v>
      </c>
      <c r="G10" s="3" t="s">
        <v>78</v>
      </c>
      <c r="H10" s="2" t="s">
        <v>79</v>
      </c>
      <c r="I10" s="2" t="s">
        <v>80</v>
      </c>
      <c r="J10" s="2" t="s">
        <v>81</v>
      </c>
      <c r="K10" s="2">
        <v>1</v>
      </c>
      <c r="L10" s="2">
        <v>1</v>
      </c>
      <c r="M10" s="2" t="s">
        <v>27</v>
      </c>
      <c r="N10" s="2">
        <v>100</v>
      </c>
      <c r="O10" s="2">
        <v>100</v>
      </c>
      <c r="P10" s="2" t="s">
        <v>28</v>
      </c>
      <c r="Q10" s="2" t="s">
        <v>82</v>
      </c>
      <c r="R10" s="2" t="s">
        <v>83</v>
      </c>
      <c r="S10" s="2"/>
      <c r="T10" s="2"/>
      <c r="U10" s="2">
        <v>7</v>
      </c>
    </row>
    <row r="11" spans="1:21" ht="52.8" x14ac:dyDescent="0.3">
      <c r="A11" s="2">
        <v>861</v>
      </c>
      <c r="B11" s="4">
        <v>45558</v>
      </c>
      <c r="C11" s="4">
        <f t="shared" si="0"/>
        <v>45587</v>
      </c>
      <c r="D11" s="2" t="s">
        <v>20</v>
      </c>
      <c r="E11" s="2" t="s">
        <v>21</v>
      </c>
      <c r="F11" s="2" t="s">
        <v>77</v>
      </c>
      <c r="G11" s="3" t="s">
        <v>78</v>
      </c>
      <c r="H11" s="2" t="s">
        <v>79</v>
      </c>
      <c r="I11" s="2" t="s">
        <v>80</v>
      </c>
      <c r="J11" s="2" t="s">
        <v>84</v>
      </c>
      <c r="K11" s="2">
        <v>1</v>
      </c>
      <c r="L11" s="2">
        <v>1</v>
      </c>
      <c r="M11" s="2" t="s">
        <v>27</v>
      </c>
      <c r="N11" s="2">
        <v>100</v>
      </c>
      <c r="O11" s="2">
        <v>100</v>
      </c>
      <c r="P11" s="2" t="s">
        <v>28</v>
      </c>
      <c r="Q11" s="2" t="s">
        <v>82</v>
      </c>
      <c r="R11" s="2" t="s">
        <v>83</v>
      </c>
      <c r="S11" s="2"/>
      <c r="T11" s="2"/>
      <c r="U11" s="2">
        <v>7</v>
      </c>
    </row>
    <row r="12" spans="1:21" ht="52.8" x14ac:dyDescent="0.3">
      <c r="A12" s="2">
        <v>861</v>
      </c>
      <c r="B12" s="4">
        <v>45558</v>
      </c>
      <c r="C12" s="4">
        <f t="shared" si="0"/>
        <v>45587</v>
      </c>
      <c r="D12" s="2" t="s">
        <v>20</v>
      </c>
      <c r="E12" s="2" t="s">
        <v>21</v>
      </c>
      <c r="F12" s="2" t="s">
        <v>77</v>
      </c>
      <c r="G12" s="3" t="s">
        <v>78</v>
      </c>
      <c r="H12" s="2" t="s">
        <v>79</v>
      </c>
      <c r="I12" s="2" t="s">
        <v>80</v>
      </c>
      <c r="J12" s="2" t="s">
        <v>85</v>
      </c>
      <c r="K12" s="2">
        <v>1</v>
      </c>
      <c r="L12" s="2">
        <v>1</v>
      </c>
      <c r="M12" s="2" t="s">
        <v>27</v>
      </c>
      <c r="N12" s="2">
        <v>100</v>
      </c>
      <c r="O12" s="2">
        <v>100</v>
      </c>
      <c r="P12" s="2" t="s">
        <v>28</v>
      </c>
      <c r="Q12" s="2" t="s">
        <v>82</v>
      </c>
      <c r="R12" s="2" t="s">
        <v>83</v>
      </c>
      <c r="S12" s="2" t="s">
        <v>45</v>
      </c>
      <c r="T12" s="2" t="s">
        <v>37</v>
      </c>
      <c r="U12" s="2">
        <v>7</v>
      </c>
    </row>
    <row r="13" spans="1:21" ht="52.8" x14ac:dyDescent="0.3">
      <c r="A13" s="2">
        <v>861</v>
      </c>
      <c r="B13" s="4">
        <v>45558</v>
      </c>
      <c r="C13" s="4">
        <f t="shared" si="0"/>
        <v>45587</v>
      </c>
      <c r="D13" s="2" t="s">
        <v>20</v>
      </c>
      <c r="E13" s="2" t="s">
        <v>21</v>
      </c>
      <c r="F13" s="2" t="s">
        <v>77</v>
      </c>
      <c r="G13" s="3" t="s">
        <v>78</v>
      </c>
      <c r="H13" s="2" t="s">
        <v>79</v>
      </c>
      <c r="I13" s="2" t="s">
        <v>80</v>
      </c>
      <c r="J13" s="2" t="s">
        <v>86</v>
      </c>
      <c r="K13" s="2">
        <v>1</v>
      </c>
      <c r="L13" s="2">
        <v>1</v>
      </c>
      <c r="M13" s="2" t="s">
        <v>27</v>
      </c>
      <c r="N13" s="2">
        <v>100</v>
      </c>
      <c r="O13" s="2">
        <v>100</v>
      </c>
      <c r="P13" s="2" t="s">
        <v>28</v>
      </c>
      <c r="Q13" s="2" t="s">
        <v>82</v>
      </c>
      <c r="R13" s="2" t="s">
        <v>83</v>
      </c>
      <c r="S13" s="2"/>
      <c r="T13" s="2"/>
      <c r="U13" s="2">
        <v>7</v>
      </c>
    </row>
    <row r="14" spans="1:21" ht="52.8" x14ac:dyDescent="0.3">
      <c r="A14" s="2">
        <v>861</v>
      </c>
      <c r="B14" s="4">
        <v>45558</v>
      </c>
      <c r="C14" s="4">
        <f t="shared" si="0"/>
        <v>45587</v>
      </c>
      <c r="D14" s="2" t="s">
        <v>20</v>
      </c>
      <c r="E14" s="2" t="s">
        <v>21</v>
      </c>
      <c r="F14" s="2" t="s">
        <v>77</v>
      </c>
      <c r="G14" s="3" t="s">
        <v>78</v>
      </c>
      <c r="H14" s="2" t="s">
        <v>79</v>
      </c>
      <c r="I14" s="2" t="s">
        <v>80</v>
      </c>
      <c r="J14" s="2" t="s">
        <v>87</v>
      </c>
      <c r="K14" s="2">
        <v>1</v>
      </c>
      <c r="L14" s="2">
        <v>1</v>
      </c>
      <c r="M14" s="2" t="s">
        <v>27</v>
      </c>
      <c r="N14" s="2">
        <v>100</v>
      </c>
      <c r="O14" s="2">
        <v>100</v>
      </c>
      <c r="P14" s="2" t="s">
        <v>28</v>
      </c>
      <c r="Q14" s="2" t="s">
        <v>82</v>
      </c>
      <c r="R14" s="2" t="s">
        <v>83</v>
      </c>
      <c r="S14" s="2"/>
      <c r="T14" s="2"/>
      <c r="U14" s="2">
        <v>7</v>
      </c>
    </row>
    <row r="15" spans="1:21" ht="52.8" x14ac:dyDescent="0.3">
      <c r="A15" s="2">
        <v>861</v>
      </c>
      <c r="B15" s="4">
        <v>45558</v>
      </c>
      <c r="C15" s="4">
        <f t="shared" si="0"/>
        <v>45587</v>
      </c>
      <c r="D15" s="2" t="s">
        <v>20</v>
      </c>
      <c r="E15" s="2" t="s">
        <v>21</v>
      </c>
      <c r="F15" s="2" t="s">
        <v>77</v>
      </c>
      <c r="G15" s="3" t="s">
        <v>78</v>
      </c>
      <c r="H15" s="2" t="s">
        <v>79</v>
      </c>
      <c r="I15" s="2" t="s">
        <v>80</v>
      </c>
      <c r="J15" s="2" t="s">
        <v>88</v>
      </c>
      <c r="K15" s="2">
        <v>1</v>
      </c>
      <c r="L15" s="2">
        <v>1</v>
      </c>
      <c r="M15" s="2" t="s">
        <v>27</v>
      </c>
      <c r="N15" s="2">
        <v>100</v>
      </c>
      <c r="O15" s="2">
        <v>100</v>
      </c>
      <c r="P15" s="2" t="s">
        <v>28</v>
      </c>
      <c r="Q15" s="2" t="s">
        <v>82</v>
      </c>
      <c r="R15" s="2" t="s">
        <v>83</v>
      </c>
      <c r="S15" s="2"/>
      <c r="T15" s="2"/>
      <c r="U15" s="2">
        <v>7</v>
      </c>
    </row>
    <row r="16" spans="1:21" ht="52.8" x14ac:dyDescent="0.3">
      <c r="A16" s="2">
        <v>861</v>
      </c>
      <c r="B16" s="4">
        <v>45558</v>
      </c>
      <c r="C16" s="4">
        <f t="shared" si="0"/>
        <v>45587</v>
      </c>
      <c r="D16" s="2" t="s">
        <v>20</v>
      </c>
      <c r="E16" s="2" t="s">
        <v>21</v>
      </c>
      <c r="F16" s="2" t="s">
        <v>89</v>
      </c>
      <c r="G16" s="3" t="s">
        <v>90</v>
      </c>
      <c r="H16" s="2" t="s">
        <v>91</v>
      </c>
      <c r="I16" s="2" t="s">
        <v>92</v>
      </c>
      <c r="J16" s="2" t="s">
        <v>93</v>
      </c>
      <c r="K16" s="2">
        <v>1</v>
      </c>
      <c r="L16" s="2">
        <v>1</v>
      </c>
      <c r="M16" s="2" t="s">
        <v>27</v>
      </c>
      <c r="N16" s="2">
        <v>100</v>
      </c>
      <c r="O16" s="2">
        <v>100</v>
      </c>
      <c r="P16" s="2" t="s">
        <v>28</v>
      </c>
      <c r="Q16" s="2" t="s">
        <v>82</v>
      </c>
      <c r="R16" s="2" t="s">
        <v>83</v>
      </c>
      <c r="S16" s="2"/>
      <c r="T16" s="2"/>
      <c r="U16" s="2">
        <v>7</v>
      </c>
    </row>
    <row r="17" spans="1:21" ht="52.8" x14ac:dyDescent="0.3">
      <c r="A17" s="2">
        <v>861</v>
      </c>
      <c r="B17" s="4">
        <v>45558</v>
      </c>
      <c r="C17" s="4">
        <f t="shared" si="0"/>
        <v>45587</v>
      </c>
      <c r="D17" s="2" t="s">
        <v>20</v>
      </c>
      <c r="E17" s="2" t="s">
        <v>21</v>
      </c>
      <c r="F17" s="2" t="s">
        <v>94</v>
      </c>
      <c r="G17" s="3" t="s">
        <v>95</v>
      </c>
      <c r="H17" s="2" t="s">
        <v>96</v>
      </c>
      <c r="I17" s="2" t="s">
        <v>97</v>
      </c>
      <c r="J17" s="2" t="s">
        <v>98</v>
      </c>
      <c r="K17" s="2">
        <v>1</v>
      </c>
      <c r="L17" s="2">
        <v>1</v>
      </c>
      <c r="M17" s="2" t="s">
        <v>27</v>
      </c>
      <c r="N17" s="2">
        <v>100</v>
      </c>
      <c r="O17" s="2">
        <v>100</v>
      </c>
      <c r="P17" s="2" t="s">
        <v>28</v>
      </c>
      <c r="Q17" s="2" t="s">
        <v>82</v>
      </c>
      <c r="R17" s="2" t="s">
        <v>83</v>
      </c>
      <c r="S17" s="2"/>
      <c r="T17" s="2"/>
      <c r="U17" s="2">
        <v>7</v>
      </c>
    </row>
    <row r="18" spans="1:21" ht="39.6" x14ac:dyDescent="0.3">
      <c r="A18" s="2">
        <v>861</v>
      </c>
      <c r="B18" s="4">
        <v>45558</v>
      </c>
      <c r="C18" s="4">
        <f t="shared" si="0"/>
        <v>45587</v>
      </c>
      <c r="D18" s="2" t="s">
        <v>20</v>
      </c>
      <c r="E18" s="2" t="s">
        <v>21</v>
      </c>
      <c r="F18" s="2" t="s">
        <v>22</v>
      </c>
      <c r="G18" s="3" t="s">
        <v>23</v>
      </c>
      <c r="H18" s="2" t="s">
        <v>99</v>
      </c>
      <c r="I18" s="2" t="s">
        <v>25</v>
      </c>
      <c r="J18" s="2" t="s">
        <v>100</v>
      </c>
      <c r="K18" s="2">
        <v>1</v>
      </c>
      <c r="L18" s="2">
        <v>1</v>
      </c>
      <c r="M18" s="2" t="s">
        <v>27</v>
      </c>
      <c r="N18" s="2">
        <v>100</v>
      </c>
      <c r="O18" s="2">
        <v>100</v>
      </c>
      <c r="P18" s="2" t="s">
        <v>28</v>
      </c>
      <c r="Q18" s="2" t="s">
        <v>82</v>
      </c>
      <c r="R18" s="2" t="s">
        <v>83</v>
      </c>
      <c r="S18" s="2"/>
      <c r="T18" s="2"/>
      <c r="U18" s="2">
        <v>7</v>
      </c>
    </row>
    <row r="19" spans="1:21" ht="39.6" x14ac:dyDescent="0.3">
      <c r="A19" s="2">
        <v>861</v>
      </c>
      <c r="B19" s="4">
        <v>45558</v>
      </c>
      <c r="C19" s="4">
        <f t="shared" si="0"/>
        <v>45587</v>
      </c>
      <c r="D19" s="2" t="s">
        <v>20</v>
      </c>
      <c r="E19" s="2" t="s">
        <v>21</v>
      </c>
      <c r="F19" s="2" t="s">
        <v>22</v>
      </c>
      <c r="G19" s="3" t="s">
        <v>23</v>
      </c>
      <c r="H19" s="2" t="s">
        <v>99</v>
      </c>
      <c r="I19" s="2" t="s">
        <v>25</v>
      </c>
      <c r="J19" s="2" t="s">
        <v>101</v>
      </c>
      <c r="K19" s="2">
        <v>1</v>
      </c>
      <c r="L19" s="2">
        <v>1</v>
      </c>
      <c r="M19" s="2" t="s">
        <v>27</v>
      </c>
      <c r="N19" s="2">
        <v>100</v>
      </c>
      <c r="O19" s="2">
        <v>100</v>
      </c>
      <c r="P19" s="2" t="s">
        <v>28</v>
      </c>
      <c r="Q19" s="2" t="s">
        <v>82</v>
      </c>
      <c r="R19" s="2" t="s">
        <v>83</v>
      </c>
      <c r="S19" s="2"/>
      <c r="T19" s="2"/>
      <c r="U19" s="2">
        <v>7</v>
      </c>
    </row>
    <row r="20" spans="1:21" ht="39.6" x14ac:dyDescent="0.3">
      <c r="A20" s="2">
        <v>861</v>
      </c>
      <c r="B20" s="4">
        <v>45558</v>
      </c>
      <c r="C20" s="4">
        <f t="shared" si="0"/>
        <v>45587</v>
      </c>
      <c r="D20" s="2" t="s">
        <v>20</v>
      </c>
      <c r="E20" s="2" t="s">
        <v>21</v>
      </c>
      <c r="F20" s="2" t="s">
        <v>22</v>
      </c>
      <c r="G20" s="3" t="s">
        <v>23</v>
      </c>
      <c r="H20" s="2" t="s">
        <v>99</v>
      </c>
      <c r="I20" s="2" t="s">
        <v>25</v>
      </c>
      <c r="J20" s="2" t="s">
        <v>102</v>
      </c>
      <c r="K20" s="2">
        <v>1</v>
      </c>
      <c r="L20" s="2">
        <v>1</v>
      </c>
      <c r="M20" s="2" t="s">
        <v>27</v>
      </c>
      <c r="N20" s="2">
        <v>100</v>
      </c>
      <c r="O20" s="2">
        <v>100</v>
      </c>
      <c r="P20" s="2" t="s">
        <v>28</v>
      </c>
      <c r="Q20" s="2" t="s">
        <v>82</v>
      </c>
      <c r="R20" s="2" t="s">
        <v>83</v>
      </c>
      <c r="S20" s="2"/>
      <c r="T20" s="2"/>
      <c r="U20" s="2">
        <v>7</v>
      </c>
    </row>
    <row r="21" spans="1:21" ht="39.6" x14ac:dyDescent="0.3">
      <c r="A21" s="2">
        <v>861</v>
      </c>
      <c r="B21" s="4">
        <v>45558</v>
      </c>
      <c r="C21" s="4">
        <f t="shared" si="0"/>
        <v>45587</v>
      </c>
      <c r="D21" s="2" t="s">
        <v>20</v>
      </c>
      <c r="E21" s="2" t="s">
        <v>21</v>
      </c>
      <c r="F21" s="2" t="s">
        <v>22</v>
      </c>
      <c r="G21" s="3" t="s">
        <v>23</v>
      </c>
      <c r="H21" s="2" t="s">
        <v>99</v>
      </c>
      <c r="I21" s="2" t="s">
        <v>25</v>
      </c>
      <c r="J21" s="2" t="s">
        <v>103</v>
      </c>
      <c r="K21" s="2">
        <v>1</v>
      </c>
      <c r="L21" s="2">
        <v>1</v>
      </c>
      <c r="M21" s="2" t="s">
        <v>27</v>
      </c>
      <c r="N21" s="2">
        <v>100</v>
      </c>
      <c r="O21" s="2">
        <v>100</v>
      </c>
      <c r="P21" s="2" t="s">
        <v>28</v>
      </c>
      <c r="Q21" s="2" t="s">
        <v>82</v>
      </c>
      <c r="R21" s="2" t="s">
        <v>83</v>
      </c>
      <c r="S21" s="2"/>
      <c r="T21" s="2"/>
      <c r="U21" s="2">
        <v>7</v>
      </c>
    </row>
    <row r="22" spans="1:21" ht="39.6" x14ac:dyDescent="0.3">
      <c r="A22" s="2">
        <v>861</v>
      </c>
      <c r="B22" s="4">
        <v>45558</v>
      </c>
      <c r="C22" s="4">
        <f t="shared" si="0"/>
        <v>45587</v>
      </c>
      <c r="D22" s="2" t="s">
        <v>20</v>
      </c>
      <c r="E22" s="2" t="s">
        <v>21</v>
      </c>
      <c r="F22" s="2" t="s">
        <v>22</v>
      </c>
      <c r="G22" s="3" t="s">
        <v>23</v>
      </c>
      <c r="H22" s="2" t="s">
        <v>99</v>
      </c>
      <c r="I22" s="2" t="s">
        <v>25</v>
      </c>
      <c r="J22" s="2" t="s">
        <v>104</v>
      </c>
      <c r="K22" s="2">
        <v>1</v>
      </c>
      <c r="L22" s="2">
        <v>1</v>
      </c>
      <c r="M22" s="2" t="s">
        <v>27</v>
      </c>
      <c r="N22" s="2">
        <v>100</v>
      </c>
      <c r="O22" s="2">
        <v>100</v>
      </c>
      <c r="P22" s="2" t="s">
        <v>28</v>
      </c>
      <c r="Q22" s="2" t="s">
        <v>82</v>
      </c>
      <c r="R22" s="2" t="s">
        <v>83</v>
      </c>
      <c r="S22" s="2" t="s">
        <v>45</v>
      </c>
      <c r="T22" s="2" t="s">
        <v>37</v>
      </c>
      <c r="U22" s="2">
        <v>7</v>
      </c>
    </row>
    <row r="23" spans="1:21" ht="39.6" x14ac:dyDescent="0.3">
      <c r="A23" s="2">
        <v>861</v>
      </c>
      <c r="B23" s="4">
        <v>45558</v>
      </c>
      <c r="C23" s="4">
        <f t="shared" si="0"/>
        <v>45587</v>
      </c>
      <c r="D23" s="2" t="s">
        <v>20</v>
      </c>
      <c r="E23" s="2" t="s">
        <v>21</v>
      </c>
      <c r="F23" s="2" t="s">
        <v>22</v>
      </c>
      <c r="G23" s="3" t="s">
        <v>23</v>
      </c>
      <c r="H23" s="2" t="s">
        <v>99</v>
      </c>
      <c r="I23" s="2" t="s">
        <v>25</v>
      </c>
      <c r="J23" s="2" t="s">
        <v>105</v>
      </c>
      <c r="K23" s="2">
        <v>1</v>
      </c>
      <c r="L23" s="2">
        <v>1</v>
      </c>
      <c r="M23" s="2" t="s">
        <v>27</v>
      </c>
      <c r="N23" s="2">
        <v>100</v>
      </c>
      <c r="O23" s="2">
        <v>100</v>
      </c>
      <c r="P23" s="2" t="s">
        <v>28</v>
      </c>
      <c r="Q23" s="2" t="s">
        <v>82</v>
      </c>
      <c r="R23" s="2" t="s">
        <v>83</v>
      </c>
      <c r="S23" s="2"/>
      <c r="T23" s="2"/>
      <c r="U23" s="2">
        <v>7</v>
      </c>
    </row>
    <row r="24" spans="1:21" ht="39.6" x14ac:dyDescent="0.3">
      <c r="A24" s="2">
        <v>861</v>
      </c>
      <c r="B24" s="4">
        <v>45558</v>
      </c>
      <c r="C24" s="4">
        <f t="shared" si="0"/>
        <v>45587</v>
      </c>
      <c r="D24" s="2" t="s">
        <v>20</v>
      </c>
      <c r="E24" s="2" t="s">
        <v>21</v>
      </c>
      <c r="F24" s="2" t="s">
        <v>22</v>
      </c>
      <c r="G24" s="3" t="s">
        <v>23</v>
      </c>
      <c r="H24" s="2" t="s">
        <v>99</v>
      </c>
      <c r="I24" s="2" t="s">
        <v>25</v>
      </c>
      <c r="J24" s="2" t="s">
        <v>106</v>
      </c>
      <c r="K24" s="2">
        <v>1</v>
      </c>
      <c r="L24" s="2">
        <v>1</v>
      </c>
      <c r="M24" s="2" t="s">
        <v>27</v>
      </c>
      <c r="N24" s="2">
        <v>100</v>
      </c>
      <c r="O24" s="2">
        <v>100</v>
      </c>
      <c r="P24" s="2" t="s">
        <v>28</v>
      </c>
      <c r="Q24" s="2" t="s">
        <v>82</v>
      </c>
      <c r="R24" s="2" t="s">
        <v>83</v>
      </c>
      <c r="S24" s="2"/>
      <c r="T24" s="2"/>
      <c r="U24" s="2">
        <v>7</v>
      </c>
    </row>
    <row r="25" spans="1:21" ht="52.8" x14ac:dyDescent="0.3">
      <c r="A25" s="2">
        <v>861</v>
      </c>
      <c r="B25" s="4">
        <v>45558</v>
      </c>
      <c r="C25" s="4">
        <f t="shared" si="0"/>
        <v>45587</v>
      </c>
      <c r="D25" s="2" t="s">
        <v>20</v>
      </c>
      <c r="E25" s="2" t="s">
        <v>21</v>
      </c>
      <c r="F25" s="2" t="s">
        <v>107</v>
      </c>
      <c r="G25" s="3" t="s">
        <v>108</v>
      </c>
      <c r="H25" s="2" t="s">
        <v>109</v>
      </c>
      <c r="I25" s="2" t="s">
        <v>110</v>
      </c>
      <c r="J25" s="2" t="s">
        <v>111</v>
      </c>
      <c r="K25" s="2">
        <v>1</v>
      </c>
      <c r="L25" s="2">
        <v>1</v>
      </c>
      <c r="M25" s="2" t="s">
        <v>27</v>
      </c>
      <c r="N25" s="2">
        <v>100</v>
      </c>
      <c r="O25" s="2">
        <v>100</v>
      </c>
      <c r="P25" s="2" t="s">
        <v>28</v>
      </c>
      <c r="Q25" s="2" t="s">
        <v>112</v>
      </c>
      <c r="R25" s="2" t="s">
        <v>83</v>
      </c>
      <c r="S25" s="2" t="s">
        <v>113</v>
      </c>
      <c r="T25" s="2" t="s">
        <v>114</v>
      </c>
      <c r="U25" s="2">
        <v>7</v>
      </c>
    </row>
    <row r="26" spans="1:21" ht="52.8" x14ac:dyDescent="0.3">
      <c r="A26" s="2">
        <v>861</v>
      </c>
      <c r="B26" s="4">
        <v>45558</v>
      </c>
      <c r="C26" s="4">
        <f t="shared" si="0"/>
        <v>45587</v>
      </c>
      <c r="D26" s="2" t="s">
        <v>20</v>
      </c>
      <c r="E26" s="2" t="s">
        <v>21</v>
      </c>
      <c r="F26" s="2" t="s">
        <v>115</v>
      </c>
      <c r="G26" s="3" t="s">
        <v>116</v>
      </c>
      <c r="H26" s="2" t="s">
        <v>117</v>
      </c>
      <c r="I26" s="2" t="s">
        <v>118</v>
      </c>
      <c r="J26" s="2" t="s">
        <v>119</v>
      </c>
      <c r="K26" s="2">
        <v>1</v>
      </c>
      <c r="L26" s="2">
        <v>1</v>
      </c>
      <c r="M26" s="2" t="s">
        <v>27</v>
      </c>
      <c r="N26" s="2">
        <v>100</v>
      </c>
      <c r="O26" s="2">
        <v>100</v>
      </c>
      <c r="P26" s="2" t="s">
        <v>28</v>
      </c>
      <c r="Q26" s="2" t="s">
        <v>112</v>
      </c>
      <c r="R26" s="2" t="s">
        <v>83</v>
      </c>
      <c r="S26" s="2"/>
      <c r="T26" s="2"/>
      <c r="U26" s="2">
        <v>7</v>
      </c>
    </row>
    <row r="27" spans="1:21" ht="52.8" x14ac:dyDescent="0.3">
      <c r="A27" s="2">
        <v>861</v>
      </c>
      <c r="B27" s="4">
        <v>45531</v>
      </c>
      <c r="C27" s="4">
        <f t="shared" si="0"/>
        <v>45560</v>
      </c>
      <c r="D27" s="2" t="s">
        <v>20</v>
      </c>
      <c r="E27" s="2" t="s">
        <v>21</v>
      </c>
      <c r="F27" s="2" t="s">
        <v>31</v>
      </c>
      <c r="G27" s="3" t="s">
        <v>32</v>
      </c>
      <c r="H27" s="2" t="s">
        <v>74</v>
      </c>
      <c r="I27" s="2" t="s">
        <v>75</v>
      </c>
      <c r="J27" s="2" t="s">
        <v>76</v>
      </c>
      <c r="K27" s="2">
        <v>1</v>
      </c>
      <c r="L27" s="2">
        <v>1</v>
      </c>
      <c r="M27" s="2" t="s">
        <v>27</v>
      </c>
      <c r="N27" s="2">
        <v>100</v>
      </c>
      <c r="O27" s="2">
        <v>100</v>
      </c>
      <c r="P27" s="2" t="s">
        <v>28</v>
      </c>
      <c r="Q27" s="2"/>
      <c r="R27" s="2" t="s">
        <v>121</v>
      </c>
      <c r="S27" s="2" t="s">
        <v>62</v>
      </c>
      <c r="T27" s="2" t="s">
        <v>63</v>
      </c>
      <c r="U27" s="2">
        <v>6</v>
      </c>
    </row>
    <row r="30" spans="1:21" x14ac:dyDescent="0.3">
      <c r="P30" s="2"/>
    </row>
  </sheetData>
  <autoFilter ref="A1:W1" xr:uid="{00000000-0001-0000-0000-000000000000}">
    <sortState xmlns:xlrd2="http://schemas.microsoft.com/office/spreadsheetml/2017/richdata2" ref="A2:W31">
      <sortCondition ref="B1"/>
    </sortState>
  </autoFilter>
  <conditionalFormatting sqref="J1:J1048576">
    <cfRule type="duplicateValues" dxfId="4" priority="3"/>
    <cfRule type="duplicateValues" dxfId="5" priority="2"/>
    <cfRule type="duplicateValues" dxfId="6" priority="1"/>
  </conditionalFormatting>
  <pageMargins left="1" right="1" top="1" bottom="1.45" header="1" footer="1"/>
  <pageSetup orientation="portrait" horizontalDpi="300" verticalDpi="300"/>
  <headerFooter alignWithMargins="0">
    <oddFooter>&amp;L&amp;"Arial,Regular"&amp;10 9/25/2024 11:42:10 AM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9EF31-7961-4BDC-B396-4DE0124DF52A}">
  <sheetPr>
    <tabColor rgb="FFFF0000"/>
  </sheetPr>
  <dimension ref="A2:G12"/>
  <sheetViews>
    <sheetView showGridLines="0" tabSelected="1" workbookViewId="0">
      <selection activeCell="I18" sqref="I18"/>
    </sheetView>
  </sheetViews>
  <sheetFormatPr baseColWidth="10" defaultRowHeight="14.4" x14ac:dyDescent="0.3"/>
  <cols>
    <col min="1" max="1" width="13.33203125" customWidth="1"/>
    <col min="2" max="2" width="15.6640625" customWidth="1"/>
    <col min="3" max="3" width="12.33203125" customWidth="1"/>
    <col min="4" max="4" width="10" customWidth="1"/>
    <col min="5" max="5" width="12.5546875" customWidth="1"/>
    <col min="6" max="6" width="14.21875" customWidth="1"/>
    <col min="7" max="7" width="11.5546875" style="12"/>
  </cols>
  <sheetData>
    <row r="2" spans="1:7" ht="15" thickBot="1" x14ac:dyDescent="0.35"/>
    <row r="3" spans="1:7" x14ac:dyDescent="0.3">
      <c r="A3" s="7" t="s">
        <v>1</v>
      </c>
      <c r="B3" s="7" t="s">
        <v>120</v>
      </c>
      <c r="C3" s="7" t="s">
        <v>16</v>
      </c>
      <c r="D3" t="s">
        <v>123</v>
      </c>
      <c r="E3" s="8" t="s">
        <v>124</v>
      </c>
      <c r="F3" s="8" t="s">
        <v>125</v>
      </c>
      <c r="G3" s="8" t="s">
        <v>126</v>
      </c>
    </row>
    <row r="4" spans="1:7" x14ac:dyDescent="0.3">
      <c r="A4" s="6">
        <v>45531</v>
      </c>
      <c r="B4" s="6">
        <v>45560</v>
      </c>
      <c r="C4" t="s">
        <v>121</v>
      </c>
      <c r="D4" s="5">
        <v>1</v>
      </c>
      <c r="E4" s="9">
        <v>100</v>
      </c>
      <c r="F4" s="9">
        <v>100</v>
      </c>
      <c r="G4" s="12">
        <v>6</v>
      </c>
    </row>
    <row r="5" spans="1:7" x14ac:dyDescent="0.3">
      <c r="A5" s="6">
        <v>45537</v>
      </c>
      <c r="B5" s="6">
        <v>45566</v>
      </c>
      <c r="C5" t="s">
        <v>73</v>
      </c>
      <c r="D5" s="5">
        <v>1</v>
      </c>
      <c r="E5" s="9">
        <v>100</v>
      </c>
      <c r="F5" s="9">
        <v>100</v>
      </c>
      <c r="G5" s="12">
        <v>6</v>
      </c>
    </row>
    <row r="6" spans="1:7" x14ac:dyDescent="0.3">
      <c r="A6" s="6">
        <v>45538</v>
      </c>
      <c r="B6" s="6">
        <v>45567</v>
      </c>
      <c r="C6" t="s">
        <v>37</v>
      </c>
      <c r="D6" s="5">
        <v>1</v>
      </c>
      <c r="E6" s="9">
        <v>100</v>
      </c>
      <c r="F6" s="9">
        <v>100</v>
      </c>
      <c r="G6" s="12">
        <v>4</v>
      </c>
    </row>
    <row r="7" spans="1:7" x14ac:dyDescent="0.3">
      <c r="A7" s="6">
        <v>45544</v>
      </c>
      <c r="B7" s="6">
        <v>45573</v>
      </c>
      <c r="C7" t="s">
        <v>68</v>
      </c>
      <c r="D7" s="5">
        <v>1</v>
      </c>
      <c r="E7" s="9">
        <v>100</v>
      </c>
      <c r="F7" s="9">
        <v>100</v>
      </c>
      <c r="G7" s="12">
        <v>6</v>
      </c>
    </row>
    <row r="8" spans="1:7" x14ac:dyDescent="0.3">
      <c r="A8" s="6">
        <v>45547</v>
      </c>
      <c r="B8" s="6">
        <v>45576</v>
      </c>
      <c r="C8" t="s">
        <v>61</v>
      </c>
      <c r="D8" s="5">
        <v>1</v>
      </c>
      <c r="E8" s="9">
        <v>100</v>
      </c>
      <c r="F8" s="9">
        <v>100</v>
      </c>
      <c r="G8" s="12">
        <v>6</v>
      </c>
    </row>
    <row r="9" spans="1:7" x14ac:dyDescent="0.3">
      <c r="A9" s="6">
        <v>45549</v>
      </c>
      <c r="B9" s="6">
        <v>45578</v>
      </c>
      <c r="C9" t="s">
        <v>44</v>
      </c>
      <c r="D9" s="5">
        <v>3</v>
      </c>
      <c r="E9" s="9">
        <v>100</v>
      </c>
      <c r="F9" s="9">
        <f>GETPIVOTDATA("Lote Tarima",$A$3,"Fecha de Renovación ",DATE(2024,9,14),"Último dia de almacenamiento ",DATE(2024,10,13),"Fecha Entrada","17/04/24")*E9</f>
        <v>300</v>
      </c>
      <c r="G9" s="12">
        <v>6</v>
      </c>
    </row>
    <row r="10" spans="1:7" x14ac:dyDescent="0.3">
      <c r="A10" s="6">
        <v>45552</v>
      </c>
      <c r="B10" s="6">
        <v>45581</v>
      </c>
      <c r="C10" t="s">
        <v>30</v>
      </c>
      <c r="D10" s="5">
        <v>1</v>
      </c>
      <c r="E10" s="9">
        <v>100</v>
      </c>
      <c r="F10" s="9">
        <v>100</v>
      </c>
      <c r="G10" s="12">
        <v>3</v>
      </c>
    </row>
    <row r="11" spans="1:7" x14ac:dyDescent="0.3">
      <c r="A11" s="6">
        <v>45558</v>
      </c>
      <c r="B11" s="6">
        <v>45587</v>
      </c>
      <c r="C11" t="s">
        <v>83</v>
      </c>
      <c r="D11" s="5">
        <v>17</v>
      </c>
      <c r="E11" s="9">
        <v>100</v>
      </c>
      <c r="F11" s="9">
        <f>GETPIVOTDATA("Lote Tarima",$A$3,"Fecha de Renovación ",DATE(2024,9,23),"Último dia de almacenamiento ",DATE(2024,10,22),"Fecha Entrada","27/03/24")*E11</f>
        <v>1700</v>
      </c>
      <c r="G11" s="12">
        <v>7</v>
      </c>
    </row>
    <row r="12" spans="1:7" ht="15" thickBot="1" x14ac:dyDescent="0.35">
      <c r="A12" s="6" t="s">
        <v>122</v>
      </c>
      <c r="D12" s="5">
        <v>26</v>
      </c>
      <c r="E12" s="10">
        <v>100</v>
      </c>
      <c r="F12" s="11">
        <f>GETPIVOTDATA("Lote Tarima",$A$3)*E12</f>
        <v>2600</v>
      </c>
    </row>
  </sheetData>
  <conditionalFormatting sqref="C1:C1048576">
    <cfRule type="duplicateValues" dxfId="3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RENOVACIONES AL 24.09.24</vt:lpstr>
      <vt:lpstr>COBROS POSICIONES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 Yto Ortega</dc:creator>
  <cp:lastModifiedBy>Margareth Yto Ortega</cp:lastModifiedBy>
  <dcterms:created xsi:type="dcterms:W3CDTF">2024-09-25T17:58:45Z</dcterms:created>
  <dcterms:modified xsi:type="dcterms:W3CDTF">2024-09-25T17:58:45Z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