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EMERGENT COLD PIURA/"/>
    </mc:Choice>
  </mc:AlternateContent>
  <xr:revisionPtr revIDLastSave="0" documentId="8_{6F132D3B-28AE-402F-B17D-23D4A11D98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ril" sheetId="2" r:id="rId1"/>
  </sheets>
  <definedNames>
    <definedName name="_xlnm.Print_Area" localSheetId="0">Abril!$B$1:$P$9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2" l="1"/>
  <c r="K12" i="2"/>
  <c r="J12" i="2"/>
  <c r="O21" i="2" l="1"/>
  <c r="O11" i="2"/>
  <c r="M11" i="2" l="1"/>
  <c r="P11" i="2"/>
  <c r="E11" i="2"/>
  <c r="C11" i="2"/>
  <c r="M21" i="2" l="1"/>
  <c r="E21" i="2"/>
  <c r="C21" i="2"/>
  <c r="E34" i="2" l="1"/>
  <c r="O12" i="2"/>
  <c r="M12" i="2"/>
  <c r="O22" i="2" l="1"/>
  <c r="G34" i="2"/>
  <c r="G35" i="2" s="1"/>
  <c r="M22" i="2"/>
  <c r="P21" i="2"/>
  <c r="P22" i="2" s="1"/>
  <c r="P12" i="2"/>
</calcChain>
</file>

<file path=xl/sharedStrings.xml><?xml version="1.0" encoding="utf-8"?>
<sst xmlns="http://schemas.openxmlformats.org/spreadsheetml/2006/main" count="55" uniqueCount="36">
  <si>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</si>
  <si>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</si>
  <si>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</si>
  <si>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</si>
  <si>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</si>
  <si>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</si>
  <si>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</si>
  <si>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</si>
  <si>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</si>
  <si>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</si>
  <si>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</si>
  <si>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</si>
  <si>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</si>
  <si>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</si>
  <si>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</si>
  <si>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</si>
  <si>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</si>
  <si>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</si>
  <si>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</si>
  <si>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</si>
  <si>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</si>
  <si>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</si>
  <si>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</si>
  <si>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</si>
  <si>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</si>
  <si>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</si>
  <si>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</si>
  <si>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>ACONDICIONADOS</t>
  </si>
  <si>
    <t>SERVICIO DE CARGA PALETIZADA</t>
  </si>
  <si>
    <t>inventario OSF</t>
  </si>
  <si>
    <t>PT0000128</t>
  </si>
  <si>
    <t>PER PORC GLOBAL MARINE IVP BULK 8OZ 10LB</t>
  </si>
  <si>
    <t>Resumen Abril  2024:</t>
  </si>
  <si>
    <t>Facturación  al 30.04.2024.</t>
  </si>
  <si>
    <t>Océano Abril  2024 - Facturación servicios del CD</t>
  </si>
  <si>
    <t>Retiro de PT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</si>
</sst>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2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64" fontId="6" fillId="0" borderId="0" xfId="3" applyFont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4" fontId="6" fillId="0" borderId="0" xfId="3" applyFont="1" applyBorder="1" applyAlignment="1">
      <alignment horizontal="center"/>
    </xf>
    <xf numFmtId="0" fontId="37" fillId="0" borderId="5" xfId="1" applyFont="1" applyBorder="1" applyAlignment="1">
      <alignment horizontal="center"/>
    </xf>
    <xf numFmtId="0" fontId="2" fillId="26" borderId="0" xfId="1" applyFont="1" applyFill="1" applyAlignment="1">
      <alignment horizontal="center" vertical="center" wrapText="1"/>
    </xf>
    <xf numFmtId="165" fontId="2" fillId="26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323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P37"/>
  <sheetViews>
    <sheetView showGridLines="0" tabSelected="1" topLeftCell="E1" zoomScale="70" zoomScaleNormal="70" workbookViewId="0">
      <selection activeCell="N16" sqref="N16"/>
    </sheetView>
  </sheetViews>
  <sheetFormatPr baseColWidth="10" defaultColWidth="11.44140625" defaultRowHeight="14.4" outlineLevelRow="1"/>
  <cols>
    <col min="1" max="1" width="8.5546875" style="1" customWidth="1"/>
    <col min="2" max="2" width="24.33203125" style="1" customWidth="1"/>
    <col min="3" max="3" width="10.88671875" style="2" bestFit="1" customWidth="1"/>
    <col min="4" max="4" width="15.77734375" style="2" customWidth="1"/>
    <col min="5" max="5" width="13.44140625" style="2" bestFit="1" customWidth="1"/>
    <col min="6" max="6" width="25" style="1" customWidth="1"/>
    <col min="7" max="7" width="17.6640625" style="1" customWidth="1"/>
    <col min="8" max="8" width="45.6640625" style="2" customWidth="1"/>
    <col min="9" max="9" width="54.441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bestFit="1" customWidth="1"/>
    <col min="14" max="14" width="18" style="1" customWidth="1"/>
    <col min="15" max="15" width="17.33203125" style="1" customWidth="1"/>
    <col min="16" max="16" width="31.33203125" style="1" bestFit="1" customWidth="1"/>
    <col min="17" max="16384" width="11.44140625" style="1"/>
  </cols>
  <sheetData>
    <row r="1" spans="1:16">
      <c r="H1" s="2" t="s">
        <v>0</v>
      </c>
    </row>
    <row r="2" spans="1:16" ht="18">
      <c r="F2" s="15" t="s">
        <v>34</v>
      </c>
      <c r="K2" s="7"/>
      <c r="L2" s="7"/>
    </row>
    <row r="3" spans="1:16">
      <c r="E3" s="6"/>
      <c r="K3" s="7"/>
      <c r="L3" s="7"/>
    </row>
    <row r="4" spans="1:16">
      <c r="E4" s="6"/>
      <c r="K4" s="7"/>
      <c r="L4" s="7"/>
    </row>
    <row r="5" spans="1:16">
      <c r="E5" s="6"/>
      <c r="K5" s="7"/>
      <c r="L5" s="7"/>
    </row>
    <row r="6" spans="1:16">
      <c r="B6" s="39" t="s">
        <v>24</v>
      </c>
      <c r="E6" s="6"/>
      <c r="K6" s="7"/>
      <c r="L6" s="7"/>
    </row>
    <row r="7" spans="1:16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1:16" s="8" customFormat="1">
      <c r="B8" s="9"/>
      <c r="C8" s="9"/>
      <c r="D8" s="9"/>
      <c r="E8" s="9"/>
      <c r="F8" s="10"/>
      <c r="G8" s="10"/>
      <c r="H8" s="11"/>
      <c r="I8" s="11"/>
      <c r="J8" s="12"/>
      <c r="K8" s="12"/>
      <c r="L8" s="12"/>
      <c r="M8" s="12"/>
      <c r="N8" s="13"/>
      <c r="O8" s="13"/>
      <c r="P8" s="13"/>
    </row>
    <row r="9" spans="1:16" s="8" customFormat="1">
      <c r="B9" s="26" t="s">
        <v>11</v>
      </c>
      <c r="C9" s="26" t="s">
        <v>23</v>
      </c>
      <c r="D9" s="26" t="s">
        <v>1</v>
      </c>
      <c r="E9" s="26" t="s">
        <v>2</v>
      </c>
      <c r="F9" s="26" t="s">
        <v>12</v>
      </c>
      <c r="G9" s="26" t="s">
        <v>13</v>
      </c>
      <c r="H9" s="26" t="s">
        <v>4</v>
      </c>
      <c r="I9" s="26" t="s">
        <v>14</v>
      </c>
      <c r="J9" s="27" t="s">
        <v>15</v>
      </c>
      <c r="K9" s="28" t="s">
        <v>25</v>
      </c>
      <c r="L9" s="28" t="s">
        <v>16</v>
      </c>
      <c r="M9" s="29" t="s">
        <v>7</v>
      </c>
      <c r="N9" s="16" t="s">
        <v>22</v>
      </c>
      <c r="O9" s="26" t="s">
        <v>17</v>
      </c>
      <c r="P9" s="26" t="s">
        <v>5</v>
      </c>
    </row>
    <row r="10" spans="1:16" s="8" customFormat="1">
      <c r="B10" s="52"/>
      <c r="C10" s="52"/>
      <c r="D10" s="52"/>
      <c r="E10" s="52"/>
      <c r="F10" s="52"/>
      <c r="G10" s="52"/>
      <c r="H10" s="52"/>
      <c r="I10" s="52"/>
      <c r="J10" s="53"/>
      <c r="K10" s="53"/>
      <c r="L10" s="53"/>
      <c r="M10" s="53"/>
      <c r="N10" s="54"/>
      <c r="O10" s="52"/>
      <c r="P10" s="52"/>
    </row>
    <row r="11" spans="1:16" s="8" customFormat="1">
      <c r="B11" s="17">
        <v>45392</v>
      </c>
      <c r="C11" s="18">
        <f t="shared" ref="C11" si="0">+WEEKNUM(B11)</f>
        <v>15</v>
      </c>
      <c r="D11" s="17" t="s">
        <v>20</v>
      </c>
      <c r="E11" s="18" t="str">
        <f t="shared" ref="E11" si="1">+TEXT(B11,"dddd")</f>
        <v>miércoles</v>
      </c>
      <c r="F11" s="18" t="s">
        <v>35</v>
      </c>
      <c r="G11" s="18" t="s">
        <v>30</v>
      </c>
      <c r="H11" s="18" t="s">
        <v>31</v>
      </c>
      <c r="I11" s="51" t="s">
        <v>28</v>
      </c>
      <c r="J11" s="19">
        <v>46</v>
      </c>
      <c r="K11" s="23">
        <v>2986</v>
      </c>
      <c r="L11" s="19">
        <v>4.54</v>
      </c>
      <c r="M11" s="20">
        <f t="shared" ref="M11" si="2">K11*L11/1000</f>
        <v>13.55644</v>
      </c>
      <c r="N11" s="21">
        <v>5</v>
      </c>
      <c r="O11" s="22">
        <f>+N11*J11</f>
        <v>230</v>
      </c>
      <c r="P11" s="22">
        <f t="shared" ref="P11" si="3">+SUM(O11)</f>
        <v>230</v>
      </c>
    </row>
    <row r="12" spans="1:16">
      <c r="A12" s="8"/>
      <c r="B12" s="30" t="s">
        <v>7</v>
      </c>
      <c r="C12" s="30"/>
      <c r="D12" s="30"/>
      <c r="E12" s="30"/>
      <c r="F12" s="31"/>
      <c r="G12" s="31"/>
      <c r="H12" s="32"/>
      <c r="I12" s="32"/>
      <c r="J12" s="33">
        <f>SUM(J11:J11)</f>
        <v>46</v>
      </c>
      <c r="K12" s="33">
        <f>SUM(K11:K11)</f>
        <v>2986</v>
      </c>
      <c r="L12" s="34"/>
      <c r="M12" s="33">
        <f>SUM(M11:M11)</f>
        <v>13.55644</v>
      </c>
      <c r="N12" s="33"/>
      <c r="O12" s="33">
        <f>SUM(O11:O11)</f>
        <v>230</v>
      </c>
      <c r="P12" s="33">
        <f>SUM(P11:P11)</f>
        <v>230</v>
      </c>
    </row>
    <row r="13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6" hidden="1" outlineLevel="1">
      <c r="A17" s="8"/>
      <c r="B17" s="39" t="s">
        <v>27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6" hidden="1" outlineLevel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6" hidden="1" outlineLevel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6" hidden="1" outlineLevel="1">
      <c r="A20" s="8"/>
      <c r="B20" s="26" t="s">
        <v>11</v>
      </c>
      <c r="C20" s="26" t="s">
        <v>23</v>
      </c>
      <c r="D20" s="26" t="s">
        <v>1</v>
      </c>
      <c r="E20" s="26" t="s">
        <v>2</v>
      </c>
      <c r="F20" s="26" t="s">
        <v>12</v>
      </c>
      <c r="G20" s="26" t="s">
        <v>13</v>
      </c>
      <c r="H20" s="26" t="s">
        <v>4</v>
      </c>
      <c r="I20" s="26" t="s">
        <v>14</v>
      </c>
      <c r="J20" s="27" t="s">
        <v>15</v>
      </c>
      <c r="K20" s="28" t="s">
        <v>25</v>
      </c>
      <c r="L20" s="28" t="s">
        <v>16</v>
      </c>
      <c r="M20" s="29" t="s">
        <v>7</v>
      </c>
      <c r="N20" s="16" t="s">
        <v>22</v>
      </c>
      <c r="O20" s="26" t="s">
        <v>17</v>
      </c>
      <c r="P20" s="26" t="s">
        <v>5</v>
      </c>
    </row>
    <row r="21" spans="1:16" hidden="1" outlineLevel="1">
      <c r="A21" s="8"/>
      <c r="B21" s="17"/>
      <c r="C21" s="18">
        <f t="shared" ref="C21" si="4">+WEEKNUM(B21)</f>
        <v>0</v>
      </c>
      <c r="D21" s="17" t="s">
        <v>20</v>
      </c>
      <c r="E21" s="18" t="str">
        <f t="shared" ref="E21" si="5">+TEXT(B21,"dddd")</f>
        <v>sábado</v>
      </c>
      <c r="F21" s="18" t="s">
        <v>29</v>
      </c>
      <c r="G21" s="18"/>
      <c r="H21" s="18"/>
      <c r="I21" s="51"/>
      <c r="J21" s="19"/>
      <c r="K21" s="23"/>
      <c r="L21" s="19"/>
      <c r="M21" s="20">
        <f t="shared" ref="M21" si="6">K21*L21/1000</f>
        <v>0</v>
      </c>
      <c r="N21" s="21"/>
      <c r="O21" s="22">
        <f>+N21*J21</f>
        <v>0</v>
      </c>
      <c r="P21" s="22">
        <f t="shared" ref="P21" si="7">+SUM(O21)</f>
        <v>0</v>
      </c>
    </row>
    <row r="22" spans="1:16" hidden="1" outlineLevel="1">
      <c r="A22" s="8"/>
      <c r="B22" s="30" t="s">
        <v>7</v>
      </c>
      <c r="C22" s="30"/>
      <c r="D22" s="30"/>
      <c r="E22" s="30"/>
      <c r="F22" s="31"/>
      <c r="G22" s="31"/>
      <c r="H22" s="32"/>
      <c r="I22" s="32"/>
      <c r="J22" s="33"/>
      <c r="K22" s="33"/>
      <c r="L22" s="34"/>
      <c r="M22" s="33">
        <f>SUM(M21:M21)</f>
        <v>0</v>
      </c>
      <c r="N22" s="33"/>
      <c r="O22" s="46">
        <f>SUM(O21:O21)</f>
        <v>0</v>
      </c>
      <c r="P22" s="46">
        <f>SUM(P21:P21)</f>
        <v>0</v>
      </c>
    </row>
    <row r="23" spans="1:16" hidden="1" outlineLevel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collapsed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O27" s="8"/>
    </row>
    <row r="28" spans="1:16">
      <c r="B28" s="37" t="s">
        <v>32</v>
      </c>
      <c r="C28" s="9"/>
      <c r="D28" s="9"/>
      <c r="E28" s="9"/>
      <c r="F28" s="10"/>
      <c r="G28" s="10"/>
      <c r="H28" s="11"/>
      <c r="N28" s="8"/>
    </row>
    <row r="29" spans="1:16">
      <c r="B29" s="37"/>
      <c r="C29" s="9"/>
      <c r="D29" s="9"/>
      <c r="E29" s="9"/>
      <c r="F29" s="10"/>
      <c r="G29" s="10"/>
      <c r="H29" s="11"/>
    </row>
    <row r="30" spans="1:16">
      <c r="B30" s="38" t="s">
        <v>33</v>
      </c>
      <c r="C30" s="9"/>
      <c r="D30" s="9"/>
      <c r="E30" s="9"/>
      <c r="F30" s="10"/>
      <c r="G30" s="10"/>
      <c r="H30" s="11"/>
    </row>
    <row r="32" spans="1:16" ht="28.8">
      <c r="B32" s="40" t="s">
        <v>9</v>
      </c>
      <c r="C32" s="41"/>
      <c r="D32" s="42"/>
      <c r="E32" s="26"/>
      <c r="F32" s="26" t="s">
        <v>18</v>
      </c>
      <c r="G32" s="26" t="s">
        <v>8</v>
      </c>
      <c r="H32" s="26" t="s">
        <v>3</v>
      </c>
    </row>
    <row r="33" spans="1:12">
      <c r="B33" s="43"/>
      <c r="C33" s="44"/>
      <c r="D33" s="45"/>
      <c r="E33" s="26" t="s">
        <v>26</v>
      </c>
      <c r="F33" s="26" t="s">
        <v>19</v>
      </c>
      <c r="G33" s="26" t="s">
        <v>6</v>
      </c>
      <c r="H33" s="26" t="s">
        <v>10</v>
      </c>
      <c r="I33" s="24"/>
      <c r="J33" s="14"/>
      <c r="K33" s="14"/>
      <c r="L33" s="14"/>
    </row>
    <row r="34" spans="1:12">
      <c r="B34" s="48" t="str">
        <f>I11</f>
        <v>SERVICIO DE CARGA PALETIZADA</v>
      </c>
      <c r="C34" s="48"/>
      <c r="D34" s="48"/>
      <c r="E34" s="36">
        <f>+SUMIFS(J8:J59,$I$8:$I$59,B34)</f>
        <v>46</v>
      </c>
      <c r="F34" s="49" t="s">
        <v>21</v>
      </c>
      <c r="G34" s="47">
        <f>+SUMIFS($O$8:$O$21,$I$8:$I$21,B34)</f>
        <v>230</v>
      </c>
      <c r="H34" s="50"/>
      <c r="I34" s="24"/>
    </row>
    <row r="35" spans="1:12">
      <c r="A35" s="2"/>
      <c r="B35" s="30" t="s">
        <v>7</v>
      </c>
      <c r="C35" s="30"/>
      <c r="D35" s="30"/>
      <c r="E35" s="30"/>
      <c r="F35" s="30"/>
      <c r="G35" s="35">
        <f>SUM(G34:G34)</f>
        <v>230</v>
      </c>
      <c r="H35" s="30"/>
      <c r="I35" s="24"/>
    </row>
    <row r="37" spans="1:12">
      <c r="H37" s="25"/>
    </row>
  </sheetData>
  <pageMargins left="0.7" right="0.7" top="0.75" bottom="0.75" header="0.3" footer="0.3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2024-04-09T13:41:25Z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