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MONITOREOS AMBIENTALES/"/>
    </mc:Choice>
  </mc:AlternateContent>
  <xr:revisionPtr revIDLastSave="5" documentId="8_{C499B6A0-8A5E-4502-96C8-1268BAC9CE5C}" xr6:coauthVersionLast="47" xr6:coauthVersionMax="47" xr10:uidLastSave="{A61E3302-A1A6-42AC-81F8-F800EFA1725E}"/>
  <bookViews>
    <workbookView xWindow="-108" yWindow="-108" windowWidth="23256" windowHeight="12576" xr2:uid="{00000000-000D-0000-FFFF-FFFF00000000}"/>
  </bookViews>
  <sheets>
    <sheet name="Comparativo" sheetId="1" r:id="rId1"/>
    <sheet name="Alcance Tecnico" sheetId="2" r:id="rId2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F21" i="1"/>
  <c r="H21" i="1"/>
  <c r="H16" i="1"/>
  <c r="F16" i="1"/>
  <c r="K12" i="1"/>
  <c r="I12" i="1"/>
  <c r="H12" i="1"/>
  <c r="G12" i="1"/>
  <c r="D36" i="1"/>
  <c r="L21" i="1"/>
  <c r="J21" i="1"/>
  <c r="E21" i="1"/>
  <c r="K23" i="1" l="1"/>
  <c r="H36" i="1"/>
  <c r="M28" i="1"/>
  <c r="M26" i="1"/>
  <c r="K28" i="1"/>
  <c r="M27" i="1"/>
  <c r="J36" i="1"/>
  <c r="K27" i="1"/>
  <c r="I36" i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<sst xmlns="http://schemas.openxmlformats.org/spreadsheetml/2006/main" count="133" uniqueCount="102">
  <si>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</si>
  <si>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</si>
  <si>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</si>
  <si>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</si>
  <si>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</si>
  <si>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</si>
  <si>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</si>
  <si>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</si>
  <si>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</si>
  <si>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</si>
  <si>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</si>
  <si>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</si>
  <si>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</si>
  <si>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</si>
  <si>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</si>
  <si>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</si>
  <si>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</si>
  <si>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</si>
  <si>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</si>
  <si>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</si>
  <si>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</si>
  <si>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</si>
  <si>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</si>
  <si>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</si>
  <si>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</si>
  <si>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</si>
  <si>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</si>
  <si>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</si>
  <si>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</si>
  <si>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</si>
  <si>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</si>
  <si>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</si>
  <si>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</si>
  <si>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</si>
  <si>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</si>
  <si>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D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</si>
  <si>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</si>
  <si>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</si>
  <si>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</si>
  <si>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</si>
  <si>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</si>
  <si>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 12/03/2022</t>
  </si>
  <si>
    <t>Fecha:</t>
  </si>
  <si>
    <t>RESPONSABLE DEL REGISTRO</t>
  </si>
  <si>
    <t>NOMBRES Y APELLIDOS:</t>
  </si>
  <si>
    <t>CARGO:</t>
  </si>
  <si>
    <t>FECHA:</t>
  </si>
  <si>
    <t>FIRMA:</t>
  </si>
  <si>
    <t>ALAB</t>
  </si>
  <si>
    <t>CERTIFICAL</t>
  </si>
  <si>
    <t>CONSEGMA</t>
  </si>
  <si>
    <t>P.Unitario PEN</t>
  </si>
  <si>
    <t>P. Total PEN</t>
  </si>
  <si>
    <t>MONITOREO AMBIENTAL ABC</t>
  </si>
  <si>
    <t>OBSERVACIONES</t>
  </si>
  <si>
    <t>NINGUNA</t>
  </si>
  <si>
    <t>SAG</t>
  </si>
  <si>
    <t>NO PARTICIPO</t>
  </si>
  <si>
    <t>PARAMETRO NOx NO ACREDITADO</t>
  </si>
  <si>
    <t>AL CONTADO</t>
  </si>
  <si>
    <t>SEGÚN REQUERIMIENTO</t>
  </si>
  <si>
    <t>MAS DE 10 AÑOS</t>
  </si>
  <si>
    <t>ADELANTADO</t>
  </si>
  <si>
    <t>ALCANCE TECNICO DEL MONITOREO ABC</t>
  </si>
  <si>
    <t>Componentes</t>
  </si>
  <si>
    <t xml:space="preserve">Parámetros </t>
  </si>
  <si>
    <t>Estaciones de muestreo</t>
  </si>
  <si>
    <t>Frecuencia</t>
  </si>
  <si>
    <t>Número de muestras a repetir por estación de muestreo</t>
  </si>
  <si>
    <t>Efluentes industriales</t>
  </si>
  <si>
    <t>Caudal</t>
  </si>
  <si>
    <t>Temperatura</t>
  </si>
  <si>
    <t>pH</t>
  </si>
  <si>
    <t>AyG</t>
  </si>
  <si>
    <t>DBO 5</t>
  </si>
  <si>
    <t>DQO</t>
  </si>
  <si>
    <t>SST</t>
  </si>
  <si>
    <t>Coliformes Termotolerantes</t>
  </si>
  <si>
    <t>Agua Columna barométrica</t>
  </si>
  <si>
    <t>Emisiones gases - caldero</t>
  </si>
  <si>
    <t xml:space="preserve">CO </t>
  </si>
  <si>
    <t>SO2</t>
  </si>
  <si>
    <t>NO2</t>
  </si>
  <si>
    <t>Emisiones proceso</t>
  </si>
  <si>
    <t>H2S</t>
  </si>
  <si>
    <t>PM</t>
  </si>
  <si>
    <t>Ruido Ambiental</t>
  </si>
  <si>
    <t>diurno y nocturno</t>
  </si>
  <si>
    <t>Calidad de aire</t>
  </si>
  <si>
    <t>PM 10</t>
  </si>
  <si>
    <t>PM 2.5</t>
  </si>
  <si>
    <t>CO</t>
  </si>
  <si>
    <t>NOx</t>
  </si>
  <si>
    <t>Calidad de agua</t>
  </si>
  <si>
    <t>CONSIDERACIONES ADICIONALES</t>
  </si>
  <si>
    <t>Informe de monitoreo</t>
  </si>
  <si>
    <t>Gastos logísticos al 100%</t>
  </si>
  <si>
    <t>Gasto en personal operativo 100%</t>
  </si>
  <si>
    <t>Todos los parametros acreditados según TDR</t>
  </si>
  <si>
    <t xml:space="preserve">Trimestral </t>
  </si>
  <si>
    <t>Semestral</t>
  </si>
  <si>
    <t>4 informe trimestrales y 2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</si>
</sst>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23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  <font>
      <b/>
      <sz val="16"/>
      <color theme="0"/>
      <name val="Aptos"/>
      <family val="2"/>
    </font>
    <font>
      <sz val="10"/>
      <color theme="1"/>
      <name val="Aptos"/>
      <family val="2"/>
    </font>
    <font>
      <b/>
      <sz val="10"/>
      <color rgb="FF002060"/>
      <name val="Aptos"/>
      <family val="2"/>
    </font>
    <font>
      <sz val="10"/>
      <color rgb="FF002060"/>
      <name val="Aptos"/>
      <family val="2"/>
    </font>
    <font>
      <b/>
      <sz val="10"/>
      <color rgb="FFFF0000"/>
      <name val="Aptos"/>
      <family val="2"/>
    </font>
    <font>
      <sz val="10"/>
      <color theme="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9" fontId="9" fillId="0" borderId="26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8" xfId="0" applyFont="1" applyFill="1" applyBorder="1"/>
    <xf numFmtId="0" fontId="5" fillId="5" borderId="29" xfId="0" applyFont="1" applyFill="1" applyBorder="1"/>
    <xf numFmtId="0" fontId="5" fillId="5" borderId="30" xfId="0" applyFont="1" applyFill="1" applyBorder="1"/>
    <xf numFmtId="0" fontId="2" fillId="0" borderId="31" xfId="0" applyFont="1" applyBorder="1"/>
    <xf numFmtId="0" fontId="2" fillId="0" borderId="0" xfId="0" applyFont="1"/>
    <xf numFmtId="0" fontId="2" fillId="0" borderId="32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left" vertical="center"/>
    </xf>
    <xf numFmtId="0" fontId="3" fillId="0" borderId="2" xfId="0" applyFont="1" applyBorder="1"/>
    <xf numFmtId="0" fontId="5" fillId="2" borderId="17" xfId="0" applyFont="1" applyFill="1" applyBorder="1" applyAlignment="1">
      <alignment horizontal="center" vertical="center"/>
    </xf>
    <xf numFmtId="0" fontId="3" fillId="0" borderId="17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horizontal="left" vertical="center"/>
    </xf>
    <xf numFmtId="0" fontId="7" fillId="4" borderId="4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24" xfId="0" applyFont="1" applyBorder="1"/>
    <xf numFmtId="0" fontId="3" fillId="0" borderId="4" xfId="0" applyFont="1" applyBorder="1"/>
    <xf numFmtId="0" fontId="3" fillId="0" borderId="18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23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9" fillId="8" borderId="22" xfId="0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left" vertical="top" wrapText="1"/>
    </xf>
    <xf numFmtId="0" fontId="3" fillId="0" borderId="27" xfId="0" applyFont="1" applyBorder="1"/>
    <xf numFmtId="0" fontId="3" fillId="0" borderId="16" xfId="0" applyFont="1" applyBorder="1"/>
    <xf numFmtId="166" fontId="9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9" fillId="6" borderId="3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9" fillId="0" borderId="36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164" fontId="9" fillId="0" borderId="4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9" fontId="11" fillId="0" borderId="8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0" fillId="2" borderId="44" xfId="0" applyNumberFormat="1" applyFont="1" applyFill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7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10" borderId="45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/>
    </xf>
    <xf numFmtId="0" fontId="19" fillId="10" borderId="47" xfId="0" applyFont="1" applyFill="1" applyBorder="1" applyAlignment="1">
      <alignment horizontal="center" vertical="center" wrapText="1"/>
    </xf>
    <xf numFmtId="0" fontId="19" fillId="10" borderId="48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21" fillId="11" borderId="51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21" fillId="11" borderId="57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21" fillId="12" borderId="51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horizontal="center" vertical="center"/>
    </xf>
    <xf numFmtId="0" fontId="21" fillId="12" borderId="57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1" fillId="12" borderId="47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2" fillId="13" borderId="45" xfId="0" applyFont="1" applyFill="1" applyBorder="1" applyAlignment="1">
      <alignment horizontal="center" vertical="center"/>
    </xf>
    <xf numFmtId="0" fontId="18" fillId="14" borderId="63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center" vertical="center" wrapText="1"/>
    </xf>
    <xf numFmtId="0" fontId="18" fillId="14" borderId="6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11" borderId="36" xfId="0" applyFont="1" applyFill="1" applyBorder="1" applyAlignment="1">
      <alignment horizontal="center" vertical="center" wrapText="1"/>
    </xf>
    <xf numFmtId="0" fontId="18" fillId="15" borderId="36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 wrapText="1"/>
    </xf>
    <xf numFmtId="0" fontId="18" fillId="15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1</xdr:col>
      <xdr:colOff>2536587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showGridLines="0" tabSelected="1" zoomScale="73" zoomScaleNormal="73" workbookViewId="0">
      <selection activeCell="L13" sqref="L13:M13"/>
    </sheetView>
  </sheetViews>
  <sheetFormatPr baseColWidth="10" defaultColWidth="14.44140625" defaultRowHeight="15" customHeight="1"/>
  <cols>
    <col min="1" max="1" width="2.109375" customWidth="1"/>
    <col min="2" max="2" width="56" bestFit="1" customWidth="1"/>
    <col min="3" max="3" width="16.44140625" customWidth="1"/>
    <col min="4" max="4" width="16.109375" customWidth="1"/>
    <col min="5" max="5" width="17" customWidth="1"/>
    <col min="6" max="6" width="16" customWidth="1"/>
    <col min="7" max="7" width="16.109375" customWidth="1"/>
    <col min="8" max="8" width="16.5546875" customWidth="1"/>
    <col min="9" max="9" width="13.5546875" customWidth="1"/>
    <col min="10" max="10" width="16.44140625" customWidth="1"/>
    <col min="11" max="11" width="13.5546875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61"/>
      <c r="C2" s="62"/>
      <c r="D2" s="72" t="s">
        <v>0</v>
      </c>
      <c r="E2" s="69"/>
      <c r="F2" s="69"/>
      <c r="G2" s="69"/>
      <c r="H2" s="69"/>
      <c r="I2" s="69"/>
      <c r="J2" s="62"/>
      <c r="K2" s="74" t="s">
        <v>1</v>
      </c>
      <c r="L2" s="75"/>
      <c r="M2" s="7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63"/>
      <c r="C3" s="64"/>
      <c r="D3" s="63"/>
      <c r="E3" s="73"/>
      <c r="F3" s="73"/>
      <c r="G3" s="73"/>
      <c r="H3" s="73"/>
      <c r="I3" s="73"/>
      <c r="J3" s="64"/>
      <c r="K3" s="74" t="s">
        <v>2</v>
      </c>
      <c r="L3" s="75"/>
      <c r="M3" s="7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65"/>
      <c r="C4" s="66"/>
      <c r="D4" s="65"/>
      <c r="E4" s="71"/>
      <c r="F4" s="71"/>
      <c r="G4" s="71"/>
      <c r="H4" s="71"/>
      <c r="I4" s="71"/>
      <c r="J4" s="66"/>
      <c r="K4" s="74" t="s">
        <v>3</v>
      </c>
      <c r="L4" s="75"/>
      <c r="M4" s="7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70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65"/>
      <c r="C6" s="71"/>
      <c r="D6" s="71"/>
      <c r="E6" s="71"/>
      <c r="F6" s="71"/>
      <c r="G6" s="71"/>
      <c r="H6" s="71"/>
      <c r="I6" s="71"/>
      <c r="J6" s="71"/>
      <c r="K6" s="71"/>
      <c r="L6" s="71"/>
      <c r="M6" s="6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2"/>
      <c r="B7" s="67" t="s">
        <v>5</v>
      </c>
      <c r="C7" s="68"/>
      <c r="D7" s="68"/>
      <c r="E7" s="68"/>
      <c r="F7" s="68"/>
      <c r="G7" s="68"/>
      <c r="H7" s="69"/>
      <c r="I7" s="69"/>
      <c r="J7" s="68"/>
      <c r="K7" s="68"/>
      <c r="L7" s="68"/>
      <c r="M7" s="51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14.25" customHeight="1">
      <c r="A8" s="1"/>
      <c r="B8" s="43" t="s">
        <v>6</v>
      </c>
      <c r="C8" s="56"/>
      <c r="D8" s="57"/>
      <c r="E8" s="57"/>
      <c r="F8" s="57"/>
      <c r="G8" s="57"/>
      <c r="H8" s="58" t="s">
        <v>7</v>
      </c>
      <c r="I8" s="58"/>
      <c r="J8" s="59"/>
      <c r="K8" s="60"/>
      <c r="L8" s="44" t="s">
        <v>8</v>
      </c>
      <c r="M8" s="4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6" t="s">
        <v>9</v>
      </c>
      <c r="C9" s="68"/>
      <c r="D9" s="68"/>
      <c r="E9" s="68"/>
      <c r="F9" s="68"/>
      <c r="G9" s="68"/>
      <c r="H9" s="87" t="s">
        <v>10</v>
      </c>
      <c r="I9" s="71"/>
      <c r="J9" s="68"/>
      <c r="K9" s="68"/>
      <c r="L9" s="68"/>
      <c r="M9" s="68"/>
      <c r="N9" s="1"/>
      <c r="O9" s="54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46"/>
      <c r="B10" s="54" t="s">
        <v>12</v>
      </c>
      <c r="C10" s="54" t="s">
        <v>13</v>
      </c>
      <c r="D10" s="54" t="s">
        <v>14</v>
      </c>
      <c r="E10" s="54" t="s">
        <v>15</v>
      </c>
      <c r="F10" s="88" t="s">
        <v>48</v>
      </c>
      <c r="G10" s="51"/>
      <c r="H10" s="88" t="s">
        <v>49</v>
      </c>
      <c r="I10" s="51"/>
      <c r="J10" s="88" t="s">
        <v>50</v>
      </c>
      <c r="K10" s="51"/>
      <c r="L10" s="88" t="s">
        <v>56</v>
      </c>
      <c r="M10" s="51"/>
      <c r="N10" s="46"/>
      <c r="O10" s="79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3" ht="37.200000000000003" customHeight="1">
      <c r="A11" s="46"/>
      <c r="B11" s="55"/>
      <c r="C11" s="55"/>
      <c r="D11" s="55"/>
      <c r="E11" s="55"/>
      <c r="F11" s="26" t="s">
        <v>51</v>
      </c>
      <c r="G11" s="26" t="s">
        <v>52</v>
      </c>
      <c r="H11" s="26" t="s">
        <v>51</v>
      </c>
      <c r="I11" s="26" t="s">
        <v>52</v>
      </c>
      <c r="J11" s="26" t="s">
        <v>51</v>
      </c>
      <c r="K11" s="26" t="s">
        <v>52</v>
      </c>
      <c r="L11" s="26" t="s">
        <v>51</v>
      </c>
      <c r="M11" s="26" t="s">
        <v>52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</row>
    <row r="12" spans="1:33" ht="51.6" customHeight="1">
      <c r="A12" s="3"/>
      <c r="B12" s="104" t="s">
        <v>53</v>
      </c>
      <c r="C12" s="30"/>
      <c r="D12" s="31"/>
      <c r="E12" s="32">
        <v>1</v>
      </c>
      <c r="F12" s="33">
        <v>57581</v>
      </c>
      <c r="G12" s="33">
        <f>+E12*F12</f>
        <v>57581</v>
      </c>
      <c r="H12" s="33">
        <f>10216+49516</f>
        <v>59732</v>
      </c>
      <c r="I12" s="33">
        <f>+E12*H12</f>
        <v>59732</v>
      </c>
      <c r="J12" s="33">
        <v>74775.899999999994</v>
      </c>
      <c r="K12" s="33">
        <f>+E12*J12</f>
        <v>74775.899999999994</v>
      </c>
      <c r="L12" s="107" t="s">
        <v>57</v>
      </c>
      <c r="M12" s="10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51.6" customHeight="1">
      <c r="A13" s="3"/>
      <c r="B13" s="105" t="s">
        <v>54</v>
      </c>
      <c r="C13" s="105"/>
      <c r="D13" s="105"/>
      <c r="E13" s="105"/>
      <c r="F13" s="106" t="s">
        <v>55</v>
      </c>
      <c r="G13" s="106"/>
      <c r="H13" s="109" t="s">
        <v>58</v>
      </c>
      <c r="I13" s="109"/>
      <c r="J13" s="106" t="s">
        <v>55</v>
      </c>
      <c r="K13" s="106"/>
      <c r="L13" s="106"/>
      <c r="M13" s="10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4" customHeight="1">
      <c r="A14" s="3"/>
      <c r="B14" s="37"/>
      <c r="C14" s="27"/>
      <c r="D14" s="38"/>
      <c r="E14" s="39"/>
      <c r="F14" s="40"/>
      <c r="G14" s="40"/>
      <c r="H14" s="40"/>
      <c r="I14" s="40"/>
      <c r="J14" s="40"/>
      <c r="K14" s="40"/>
      <c r="L14" s="41"/>
      <c r="M14" s="4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4.25" customHeight="1">
      <c r="A15" s="3"/>
      <c r="B15" s="27"/>
      <c r="C15" s="52" t="s">
        <v>16</v>
      </c>
      <c r="D15" s="53"/>
      <c r="E15" s="28" t="s">
        <v>17</v>
      </c>
      <c r="F15" s="29" t="s">
        <v>18</v>
      </c>
      <c r="G15" s="29" t="s">
        <v>19</v>
      </c>
      <c r="H15" s="29" t="s">
        <v>18</v>
      </c>
      <c r="I15" s="29" t="s">
        <v>19</v>
      </c>
      <c r="J15" s="29" t="s">
        <v>18</v>
      </c>
      <c r="K15" s="29" t="s">
        <v>19</v>
      </c>
      <c r="L15" s="29" t="s">
        <v>18</v>
      </c>
      <c r="M15" s="29" t="s">
        <v>19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54.6" customHeight="1">
      <c r="A16" s="1"/>
      <c r="B16" s="2"/>
      <c r="C16" s="50" t="s">
        <v>20</v>
      </c>
      <c r="D16" s="51"/>
      <c r="E16" s="111">
        <v>0.55000000000000004</v>
      </c>
      <c r="F16" s="118">
        <f>+G12</f>
        <v>57581</v>
      </c>
      <c r="G16" s="114">
        <v>5</v>
      </c>
      <c r="H16" s="119">
        <f>+H12</f>
        <v>59732</v>
      </c>
      <c r="I16" s="114">
        <v>3</v>
      </c>
      <c r="J16" s="120">
        <f>+J12</f>
        <v>74775.899999999994</v>
      </c>
      <c r="K16" s="114">
        <v>1</v>
      </c>
      <c r="L16" s="7"/>
      <c r="M16" s="114"/>
      <c r="N16" s="1"/>
      <c r="O16" s="8" t="s"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88.95" customHeight="1">
      <c r="A17" s="3" t="s">
        <v>22</v>
      </c>
      <c r="B17" s="6"/>
      <c r="C17" s="50" t="s">
        <v>23</v>
      </c>
      <c r="D17" s="51"/>
      <c r="E17" s="111">
        <v>0.25</v>
      </c>
      <c r="F17" s="31" t="s">
        <v>59</v>
      </c>
      <c r="G17" s="114">
        <v>2</v>
      </c>
      <c r="H17" s="110" t="s">
        <v>62</v>
      </c>
      <c r="I17" s="114">
        <v>1</v>
      </c>
      <c r="J17" s="5" t="s">
        <v>62</v>
      </c>
      <c r="K17" s="114">
        <v>1</v>
      </c>
      <c r="L17" s="5"/>
      <c r="M17" s="114"/>
      <c r="N17" s="3"/>
      <c r="O17" s="4" t="s">
        <v>24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7" customHeight="1">
      <c r="A18" s="3"/>
      <c r="B18" s="6"/>
      <c r="C18" s="50" t="s">
        <v>25</v>
      </c>
      <c r="D18" s="95"/>
      <c r="E18" s="111">
        <v>0.15</v>
      </c>
      <c r="F18" s="121" t="s">
        <v>60</v>
      </c>
      <c r="G18" s="115">
        <v>5</v>
      </c>
      <c r="H18" s="121" t="s">
        <v>60</v>
      </c>
      <c r="I18" s="115">
        <v>5</v>
      </c>
      <c r="J18" s="121" t="s">
        <v>60</v>
      </c>
      <c r="K18" s="115">
        <v>5</v>
      </c>
      <c r="L18" s="9"/>
      <c r="M18" s="115"/>
      <c r="N18" s="3"/>
      <c r="O18" s="8" t="s">
        <v>26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83.4" hidden="1" customHeight="1">
      <c r="A19" s="3"/>
      <c r="B19" s="6"/>
      <c r="C19" s="47" t="s">
        <v>27</v>
      </c>
      <c r="D19" s="47"/>
      <c r="E19" s="111">
        <v>0</v>
      </c>
      <c r="F19" s="31"/>
      <c r="G19" s="116"/>
      <c r="H19" s="5"/>
      <c r="I19" s="116"/>
      <c r="J19" s="5"/>
      <c r="K19" s="116"/>
      <c r="L19" s="5"/>
      <c r="M19" s="116"/>
      <c r="N19" s="3"/>
      <c r="O19" s="8" t="s">
        <v>28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79.95" customHeight="1" thickBot="1">
      <c r="A20" s="3"/>
      <c r="B20" s="6"/>
      <c r="C20" s="96" t="s">
        <v>29</v>
      </c>
      <c r="D20" s="97"/>
      <c r="E20" s="112">
        <v>0.05</v>
      </c>
      <c r="F20" s="121" t="s">
        <v>61</v>
      </c>
      <c r="G20" s="117">
        <v>5</v>
      </c>
      <c r="H20" s="121" t="s">
        <v>61</v>
      </c>
      <c r="I20" s="117">
        <v>5</v>
      </c>
      <c r="J20" s="121" t="s">
        <v>61</v>
      </c>
      <c r="K20" s="117">
        <v>5</v>
      </c>
      <c r="L20" s="10"/>
      <c r="M20" s="117"/>
      <c r="N20" s="3"/>
      <c r="O20" s="8" t="s">
        <v>30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4.25" customHeight="1" thickBot="1">
      <c r="A21" s="1"/>
      <c r="B21" s="2"/>
      <c r="C21" s="89" t="s">
        <v>19</v>
      </c>
      <c r="D21" s="90"/>
      <c r="E21" s="11">
        <f>SUM(E15:E20)</f>
        <v>1</v>
      </c>
      <c r="F21" s="113">
        <f>SUMPRODUCT($E$16:$E$20,G16:G20)</f>
        <v>4.25</v>
      </c>
      <c r="G21" s="90"/>
      <c r="H21" s="91">
        <f>SUMPRODUCT($E$16:$E$20,I16:I20)</f>
        <v>2.9000000000000004</v>
      </c>
      <c r="I21" s="90"/>
      <c r="J21" s="91">
        <f>SUMPRODUCT($E$16:$E$20,K16:K20)</f>
        <v>1.8</v>
      </c>
      <c r="K21" s="90"/>
      <c r="L21" s="91">
        <f>SUMPRODUCT($E$16:$E$20,M16:M20)</f>
        <v>0</v>
      </c>
      <c r="M21" s="8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2"/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4.25" customHeight="1">
      <c r="A23" s="1"/>
      <c r="B23" s="2"/>
      <c r="C23" s="99" t="s">
        <v>31</v>
      </c>
      <c r="D23" s="53"/>
      <c r="E23" s="53"/>
      <c r="F23" s="53"/>
      <c r="G23" s="53"/>
      <c r="H23" s="53"/>
      <c r="I23" s="53"/>
      <c r="J23" s="64"/>
      <c r="K23" s="100" t="str">
        <f>IF(F21=MAX($F$21,$H$21,$J$21,$L$21),F10,IF(H21=MAX($F$21,$H$21,$J$21,$L$21),H10,IF(J21=MAX($F$21,$H$21,$J$21,$L$21),J10,L10)))</f>
        <v>ALAB</v>
      </c>
      <c r="L23" s="68"/>
      <c r="M23" s="5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1" customHeight="1">
      <c r="A24" s="1"/>
      <c r="B24" s="1"/>
      <c r="C24" s="1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1"/>
      <c r="G25" s="1"/>
      <c r="H25" s="101" t="s">
        <v>32</v>
      </c>
      <c r="I25" s="102"/>
      <c r="J25" s="102"/>
      <c r="K25" s="102"/>
      <c r="L25" s="102"/>
      <c r="M25" s="10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>
      <c r="A26" s="1"/>
      <c r="B26" s="1"/>
      <c r="C26" s="1"/>
      <c r="D26" s="2"/>
      <c r="E26" s="2"/>
      <c r="F26" s="2"/>
      <c r="G26" s="2"/>
      <c r="H26" s="80" t="s">
        <v>33</v>
      </c>
      <c r="I26" s="69"/>
      <c r="J26" s="62"/>
      <c r="K26" s="85">
        <f>F16-H16</f>
        <v>-2151</v>
      </c>
      <c r="L26" s="51"/>
      <c r="M26" s="13">
        <f>1-(H16/F16)</f>
        <v>-3.735607231552085E-2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4.25" customHeight="1">
      <c r="A27" s="1"/>
      <c r="B27" s="1"/>
      <c r="C27" s="1"/>
      <c r="D27" s="2"/>
      <c r="E27" s="2"/>
      <c r="F27" s="2"/>
      <c r="G27" s="2"/>
      <c r="H27" s="80" t="s">
        <v>34</v>
      </c>
      <c r="I27" s="69"/>
      <c r="J27" s="62"/>
      <c r="K27" s="85">
        <f>+J16-H16</f>
        <v>15043.899999999994</v>
      </c>
      <c r="L27" s="51"/>
      <c r="M27" s="13">
        <f>1-(H16/J16)</f>
        <v>0.20118647853118443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2"/>
      <c r="F28" s="2"/>
      <c r="G28" s="2"/>
      <c r="H28" s="80" t="s">
        <v>35</v>
      </c>
      <c r="I28" s="69"/>
      <c r="J28" s="62"/>
      <c r="K28" s="81">
        <f>+L16-H16</f>
        <v>-59732</v>
      </c>
      <c r="L28" s="62"/>
      <c r="M28" s="14" t="e">
        <f>1-(H16/L16)</f>
        <v>#DIV/0!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9.75" customHeight="1">
      <c r="A29" s="1"/>
      <c r="B29" s="1"/>
      <c r="C29" s="1"/>
      <c r="D29" s="2"/>
      <c r="E29" s="2"/>
      <c r="F29" s="2"/>
      <c r="G29" s="2"/>
      <c r="H29" s="82" t="s">
        <v>36</v>
      </c>
      <c r="I29" s="83"/>
      <c r="J29" s="83"/>
      <c r="K29" s="83"/>
      <c r="L29" s="83"/>
      <c r="M29" s="84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4.25" customHeight="1">
      <c r="A30" s="1"/>
      <c r="B30" s="1"/>
      <c r="C30" s="1"/>
      <c r="D30" s="2"/>
      <c r="E30" s="48"/>
      <c r="F30" s="49"/>
      <c r="G30" s="49"/>
      <c r="H30" s="49"/>
      <c r="I30" s="42"/>
      <c r="J30" s="42"/>
      <c r="K30" s="42"/>
      <c r="L30" s="42"/>
      <c r="M30" s="42"/>
      <c r="N30" s="42"/>
      <c r="O30" s="42"/>
      <c r="P30" s="4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4.25" customHeight="1">
      <c r="A31" s="1"/>
      <c r="B31" s="1"/>
      <c r="C31" s="98" t="s">
        <v>37</v>
      </c>
      <c r="D31" s="68"/>
      <c r="E31" s="68"/>
      <c r="F31" s="68"/>
      <c r="G31" s="68"/>
      <c r="H31" s="68"/>
      <c r="I31" s="68"/>
      <c r="J31" s="68"/>
      <c r="K31" s="68"/>
      <c r="L31" s="68"/>
      <c r="M31" s="5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61.5" customHeight="1">
      <c r="A32" s="1"/>
      <c r="B32" s="1"/>
      <c r="C32" s="77"/>
      <c r="D32" s="68"/>
      <c r="E32" s="68"/>
      <c r="F32" s="51"/>
      <c r="G32" s="77"/>
      <c r="H32" s="68"/>
      <c r="I32" s="51"/>
      <c r="J32" s="77"/>
      <c r="K32" s="68"/>
      <c r="L32" s="68"/>
      <c r="M32" s="5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4.5" customHeight="1">
      <c r="A33" s="1"/>
      <c r="B33" s="1"/>
      <c r="C33" s="78" t="s">
        <v>38</v>
      </c>
      <c r="D33" s="68"/>
      <c r="E33" s="68"/>
      <c r="F33" s="51"/>
      <c r="G33" s="78" t="s">
        <v>39</v>
      </c>
      <c r="H33" s="68"/>
      <c r="I33" s="51"/>
      <c r="J33" s="78" t="s">
        <v>40</v>
      </c>
      <c r="K33" s="68"/>
      <c r="L33" s="68"/>
      <c r="M33" s="5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9.75" customHeight="1">
      <c r="A34" s="1"/>
      <c r="B34" s="1"/>
      <c r="C34" s="77" t="s">
        <v>41</v>
      </c>
      <c r="D34" s="68"/>
      <c r="E34" s="68"/>
      <c r="F34" s="51"/>
      <c r="G34" s="77" t="s">
        <v>42</v>
      </c>
      <c r="H34" s="68"/>
      <c r="I34" s="51"/>
      <c r="J34" s="77" t="s">
        <v>42</v>
      </c>
      <c r="K34" s="68"/>
      <c r="L34" s="68"/>
      <c r="M34" s="5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1"/>
      <c r="C36" s="1"/>
      <c r="D36" s="16" t="e">
        <f>#REF!</f>
        <v>#REF!</v>
      </c>
      <c r="E36" s="16"/>
      <c r="F36" s="2"/>
      <c r="G36" s="2"/>
      <c r="H36" s="17">
        <f>H16</f>
        <v>59732</v>
      </c>
      <c r="I36" s="17">
        <f>F16</f>
        <v>57581</v>
      </c>
      <c r="J36" s="17">
        <f>J16</f>
        <v>74775.899999999994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4.25" customHeight="1">
      <c r="A37" s="1"/>
      <c r="B37" s="18" t="s">
        <v>43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4.25" customHeight="1">
      <c r="A38" s="1"/>
      <c r="B38" s="21" t="s">
        <v>44</v>
      </c>
      <c r="C38" s="22"/>
      <c r="D38" s="21" t="s">
        <v>45</v>
      </c>
      <c r="E38" s="22"/>
      <c r="F38" s="23"/>
      <c r="G38" s="21" t="s">
        <v>46</v>
      </c>
      <c r="H38" s="22"/>
      <c r="I38" s="23"/>
      <c r="J38" s="21" t="s">
        <v>47</v>
      </c>
      <c r="K38" s="22"/>
      <c r="L38" s="22"/>
      <c r="M38" s="2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57" customHeight="1">
      <c r="A39" s="1"/>
      <c r="B39" s="92"/>
      <c r="C39" s="93"/>
      <c r="D39" s="34"/>
      <c r="E39" s="35"/>
      <c r="F39" s="36"/>
      <c r="G39" s="34"/>
      <c r="H39" s="35"/>
      <c r="I39" s="36"/>
      <c r="J39" s="92"/>
      <c r="K39" s="94"/>
      <c r="L39" s="94"/>
      <c r="M39" s="9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20.25" customHeight="1">
      <c r="A40" s="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20.25" customHeight="1">
      <c r="A41" s="1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14.25" customHeight="1">
      <c r="A42" s="1"/>
      <c r="B42" s="1"/>
      <c r="C42" s="1"/>
      <c r="D42" s="16"/>
      <c r="E42" s="16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6"/>
      <c r="E43" s="16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16"/>
      <c r="E44" s="16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.25" customHeight="1">
      <c r="A45" s="1"/>
      <c r="B45" s="1"/>
      <c r="C45" s="1"/>
      <c r="D45" s="16"/>
      <c r="E45" s="16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4.25" customHeight="1">
      <c r="A100" s="1"/>
      <c r="B100" s="1"/>
      <c r="C100" s="1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4.25" customHeight="1">
      <c r="A101" s="1"/>
      <c r="B101" s="1"/>
      <c r="C101" s="1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</sheetData>
  <mergeCells count="59">
    <mergeCell ref="F13:G13"/>
    <mergeCell ref="H13:I13"/>
    <mergeCell ref="J13:K13"/>
    <mergeCell ref="L13:M13"/>
    <mergeCell ref="L12:M12"/>
    <mergeCell ref="B39:C39"/>
    <mergeCell ref="J39:M39"/>
    <mergeCell ref="C18:D18"/>
    <mergeCell ref="C20:D20"/>
    <mergeCell ref="C31:M31"/>
    <mergeCell ref="C23:J23"/>
    <mergeCell ref="K23:M23"/>
    <mergeCell ref="H25:M25"/>
    <mergeCell ref="H26:J26"/>
    <mergeCell ref="K26:L26"/>
    <mergeCell ref="G32:I32"/>
    <mergeCell ref="J32:M32"/>
    <mergeCell ref="G33:I33"/>
    <mergeCell ref="J33:M33"/>
    <mergeCell ref="C34:F34"/>
    <mergeCell ref="G34:I34"/>
    <mergeCell ref="C17:D17"/>
    <mergeCell ref="C21:D21"/>
    <mergeCell ref="F21:G21"/>
    <mergeCell ref="J21:K21"/>
    <mergeCell ref="L21:M21"/>
    <mergeCell ref="H21:I21"/>
    <mergeCell ref="J34:M34"/>
    <mergeCell ref="C33:F33"/>
    <mergeCell ref="C32:F32"/>
    <mergeCell ref="O9:O10"/>
    <mergeCell ref="H28:J28"/>
    <mergeCell ref="K28:L28"/>
    <mergeCell ref="H29:M29"/>
    <mergeCell ref="H27:J27"/>
    <mergeCell ref="K27:L27"/>
    <mergeCell ref="B9:G9"/>
    <mergeCell ref="H9:M9"/>
    <mergeCell ref="F10:G10"/>
    <mergeCell ref="L10:M10"/>
    <mergeCell ref="H10:I10"/>
    <mergeCell ref="J10:K10"/>
    <mergeCell ref="E10:E11"/>
    <mergeCell ref="C8:G8"/>
    <mergeCell ref="H8:I8"/>
    <mergeCell ref="J8:K8"/>
    <mergeCell ref="B2:C4"/>
    <mergeCell ref="B7:M7"/>
    <mergeCell ref="B5:M6"/>
    <mergeCell ref="D2:J4"/>
    <mergeCell ref="K2:M2"/>
    <mergeCell ref="K3:M3"/>
    <mergeCell ref="K4:M4"/>
    <mergeCell ref="C16:D16"/>
    <mergeCell ref="C15:D15"/>
    <mergeCell ref="B10:B11"/>
    <mergeCell ref="C10:C11"/>
    <mergeCell ref="D10:D11"/>
    <mergeCell ref="B13:E13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3A43-FA75-43FA-9AEF-C292244FFAB2}">
  <dimension ref="A2:E42"/>
  <sheetViews>
    <sheetView workbookViewId="0">
      <selection activeCell="B28" sqref="B28"/>
    </sheetView>
  </sheetViews>
  <sheetFormatPr baseColWidth="10" defaultRowHeight="14.4"/>
  <cols>
    <col min="1" max="1" width="15.21875" style="123" customWidth="1"/>
    <col min="2" max="2" width="26" style="124" customWidth="1"/>
    <col min="3" max="3" width="17" style="124" customWidth="1"/>
    <col min="4" max="4" width="11.5546875" style="124"/>
    <col min="5" max="5" width="18.6640625" style="124" customWidth="1"/>
  </cols>
  <sheetData>
    <row r="2" spans="1:5" ht="21">
      <c r="A2" s="122" t="s">
        <v>63</v>
      </c>
      <c r="B2" s="122"/>
      <c r="C2" s="122"/>
      <c r="D2" s="122"/>
      <c r="E2" s="122"/>
    </row>
    <row r="3" spans="1:5" ht="15" thickBot="1"/>
    <row r="4" spans="1:5" ht="55.8" thickBot="1">
      <c r="A4" s="125" t="s">
        <v>64</v>
      </c>
      <c r="B4" s="126" t="s">
        <v>65</v>
      </c>
      <c r="C4" s="127" t="s">
        <v>66</v>
      </c>
      <c r="D4" s="127" t="s">
        <v>67</v>
      </c>
      <c r="E4" s="128" t="s">
        <v>68</v>
      </c>
    </row>
    <row r="5" spans="1:5">
      <c r="A5" s="129" t="s">
        <v>69</v>
      </c>
      <c r="B5" s="130" t="s">
        <v>70</v>
      </c>
      <c r="C5" s="131">
        <v>1</v>
      </c>
      <c r="D5" s="132">
        <v>4</v>
      </c>
      <c r="E5" s="133">
        <v>3</v>
      </c>
    </row>
    <row r="6" spans="1:5">
      <c r="A6" s="134"/>
      <c r="B6" s="135" t="s">
        <v>71</v>
      </c>
      <c r="C6" s="136">
        <v>1</v>
      </c>
      <c r="D6" s="137">
        <v>4</v>
      </c>
      <c r="E6" s="138">
        <v>3</v>
      </c>
    </row>
    <row r="7" spans="1:5">
      <c r="A7" s="134"/>
      <c r="B7" s="135" t="s">
        <v>72</v>
      </c>
      <c r="C7" s="136">
        <v>1</v>
      </c>
      <c r="D7" s="137">
        <v>4</v>
      </c>
      <c r="E7" s="138">
        <v>3</v>
      </c>
    </row>
    <row r="8" spans="1:5">
      <c r="A8" s="134"/>
      <c r="B8" s="135" t="s">
        <v>73</v>
      </c>
      <c r="C8" s="136">
        <v>1</v>
      </c>
      <c r="D8" s="137">
        <v>4</v>
      </c>
      <c r="E8" s="138">
        <v>3</v>
      </c>
    </row>
    <row r="9" spans="1:5">
      <c r="A9" s="134"/>
      <c r="B9" s="135" t="s">
        <v>74</v>
      </c>
      <c r="C9" s="136">
        <v>1</v>
      </c>
      <c r="D9" s="137">
        <v>4</v>
      </c>
      <c r="E9" s="138">
        <v>3</v>
      </c>
    </row>
    <row r="10" spans="1:5">
      <c r="A10" s="134"/>
      <c r="B10" s="135" t="s">
        <v>75</v>
      </c>
      <c r="C10" s="136">
        <v>1</v>
      </c>
      <c r="D10" s="137">
        <v>4</v>
      </c>
      <c r="E10" s="138">
        <v>3</v>
      </c>
    </row>
    <row r="11" spans="1:5">
      <c r="A11" s="134"/>
      <c r="B11" s="135" t="s">
        <v>76</v>
      </c>
      <c r="C11" s="136">
        <v>1</v>
      </c>
      <c r="D11" s="137">
        <v>4</v>
      </c>
      <c r="E11" s="138">
        <v>3</v>
      </c>
    </row>
    <row r="12" spans="1:5" ht="15" thickBot="1">
      <c r="A12" s="139"/>
      <c r="B12" s="140" t="s">
        <v>77</v>
      </c>
      <c r="C12" s="141">
        <v>1</v>
      </c>
      <c r="D12" s="142">
        <v>4</v>
      </c>
      <c r="E12" s="143">
        <v>3</v>
      </c>
    </row>
    <row r="13" spans="1:5">
      <c r="A13" s="129" t="s">
        <v>78</v>
      </c>
      <c r="B13" s="130" t="s">
        <v>70</v>
      </c>
      <c r="C13" s="131">
        <v>1</v>
      </c>
      <c r="D13" s="132">
        <v>4</v>
      </c>
      <c r="E13" s="133">
        <v>1</v>
      </c>
    </row>
    <row r="14" spans="1:5" ht="15" thickBot="1">
      <c r="A14" s="139"/>
      <c r="B14" s="140" t="s">
        <v>71</v>
      </c>
      <c r="C14" s="141">
        <v>1</v>
      </c>
      <c r="D14" s="142">
        <v>4</v>
      </c>
      <c r="E14" s="143">
        <v>1</v>
      </c>
    </row>
    <row r="15" spans="1:5">
      <c r="A15" s="129" t="s">
        <v>79</v>
      </c>
      <c r="B15" s="130" t="s">
        <v>80</v>
      </c>
      <c r="C15" s="131">
        <v>1</v>
      </c>
      <c r="D15" s="144">
        <v>2</v>
      </c>
      <c r="E15" s="133">
        <v>1</v>
      </c>
    </row>
    <row r="16" spans="1:5">
      <c r="A16" s="134"/>
      <c r="B16" s="135" t="s">
        <v>81</v>
      </c>
      <c r="C16" s="136">
        <v>1</v>
      </c>
      <c r="D16" s="145">
        <v>2</v>
      </c>
      <c r="E16" s="138">
        <v>1</v>
      </c>
    </row>
    <row r="17" spans="1:5" ht="15" thickBot="1">
      <c r="A17" s="139"/>
      <c r="B17" s="140" t="s">
        <v>82</v>
      </c>
      <c r="C17" s="141">
        <v>1</v>
      </c>
      <c r="D17" s="146">
        <v>2</v>
      </c>
      <c r="E17" s="143">
        <v>1</v>
      </c>
    </row>
    <row r="18" spans="1:5">
      <c r="A18" s="129" t="s">
        <v>83</v>
      </c>
      <c r="B18" s="130" t="s">
        <v>84</v>
      </c>
      <c r="C18" s="131">
        <v>1</v>
      </c>
      <c r="D18" s="144">
        <v>2</v>
      </c>
      <c r="E18" s="133">
        <v>1</v>
      </c>
    </row>
    <row r="19" spans="1:5" ht="15" thickBot="1">
      <c r="A19" s="139"/>
      <c r="B19" s="140" t="s">
        <v>85</v>
      </c>
      <c r="C19" s="141">
        <v>1</v>
      </c>
      <c r="D19" s="146">
        <v>2</v>
      </c>
      <c r="E19" s="143">
        <v>1</v>
      </c>
    </row>
    <row r="20" spans="1:5" ht="15" thickBot="1">
      <c r="A20" s="147" t="s">
        <v>86</v>
      </c>
      <c r="B20" s="148" t="s">
        <v>87</v>
      </c>
      <c r="C20" s="149">
        <v>2</v>
      </c>
      <c r="D20" s="150">
        <v>2</v>
      </c>
      <c r="E20" s="151">
        <v>1</v>
      </c>
    </row>
    <row r="21" spans="1:5">
      <c r="A21" s="129" t="s">
        <v>88</v>
      </c>
      <c r="B21" s="130" t="s">
        <v>89</v>
      </c>
      <c r="C21" s="131">
        <v>2</v>
      </c>
      <c r="D21" s="144">
        <v>2</v>
      </c>
      <c r="E21" s="133">
        <v>5</v>
      </c>
    </row>
    <row r="22" spans="1:5">
      <c r="A22" s="134"/>
      <c r="B22" s="135" t="s">
        <v>90</v>
      </c>
      <c r="C22" s="136">
        <v>2</v>
      </c>
      <c r="D22" s="145">
        <v>2</v>
      </c>
      <c r="E22" s="138">
        <v>5</v>
      </c>
    </row>
    <row r="23" spans="1:5">
      <c r="A23" s="134"/>
      <c r="B23" s="135" t="s">
        <v>84</v>
      </c>
      <c r="C23" s="136">
        <v>2</v>
      </c>
      <c r="D23" s="145">
        <v>2</v>
      </c>
      <c r="E23" s="138">
        <v>5</v>
      </c>
    </row>
    <row r="24" spans="1:5">
      <c r="A24" s="134"/>
      <c r="B24" s="135" t="s">
        <v>91</v>
      </c>
      <c r="C24" s="136">
        <v>2</v>
      </c>
      <c r="D24" s="145">
        <v>2</v>
      </c>
      <c r="E24" s="138">
        <v>5</v>
      </c>
    </row>
    <row r="25" spans="1:5">
      <c r="A25" s="134"/>
      <c r="B25" s="135" t="s">
        <v>81</v>
      </c>
      <c r="C25" s="136">
        <v>2</v>
      </c>
      <c r="D25" s="145">
        <v>2</v>
      </c>
      <c r="E25" s="138">
        <v>5</v>
      </c>
    </row>
    <row r="26" spans="1:5" ht="15" thickBot="1">
      <c r="A26" s="139"/>
      <c r="B26" s="140" t="s">
        <v>92</v>
      </c>
      <c r="C26" s="141">
        <v>2</v>
      </c>
      <c r="D26" s="146">
        <v>2</v>
      </c>
      <c r="E26" s="143">
        <v>5</v>
      </c>
    </row>
    <row r="27" spans="1:5">
      <c r="A27" s="129" t="s">
        <v>93</v>
      </c>
      <c r="B27" s="130" t="s">
        <v>71</v>
      </c>
      <c r="C27" s="131">
        <v>5</v>
      </c>
      <c r="D27" s="132">
        <v>4</v>
      </c>
      <c r="E27" s="133">
        <v>3</v>
      </c>
    </row>
    <row r="28" spans="1:5">
      <c r="A28" s="134"/>
      <c r="B28" s="135" t="s">
        <v>72</v>
      </c>
      <c r="C28" s="136">
        <v>5</v>
      </c>
      <c r="D28" s="137">
        <v>4</v>
      </c>
      <c r="E28" s="138">
        <v>3</v>
      </c>
    </row>
    <row r="29" spans="1:5">
      <c r="A29" s="134"/>
      <c r="B29" s="135" t="s">
        <v>73</v>
      </c>
      <c r="C29" s="136">
        <v>5</v>
      </c>
      <c r="D29" s="137">
        <v>4</v>
      </c>
      <c r="E29" s="138">
        <v>3</v>
      </c>
    </row>
    <row r="30" spans="1:5">
      <c r="A30" s="134"/>
      <c r="B30" s="135" t="s">
        <v>74</v>
      </c>
      <c r="C30" s="136">
        <v>5</v>
      </c>
      <c r="D30" s="137">
        <v>4</v>
      </c>
      <c r="E30" s="138">
        <v>3</v>
      </c>
    </row>
    <row r="31" spans="1:5">
      <c r="A31" s="134"/>
      <c r="B31" s="135" t="s">
        <v>75</v>
      </c>
      <c r="C31" s="136">
        <v>5</v>
      </c>
      <c r="D31" s="137">
        <v>4</v>
      </c>
      <c r="E31" s="138">
        <v>3</v>
      </c>
    </row>
    <row r="32" spans="1:5">
      <c r="A32" s="134"/>
      <c r="B32" s="135" t="s">
        <v>76</v>
      </c>
      <c r="C32" s="136">
        <v>5</v>
      </c>
      <c r="D32" s="137">
        <v>4</v>
      </c>
      <c r="E32" s="138">
        <v>3</v>
      </c>
    </row>
    <row r="33" spans="1:5" ht="15" thickBot="1">
      <c r="A33" s="139"/>
      <c r="B33" s="140" t="s">
        <v>77</v>
      </c>
      <c r="C33" s="141">
        <v>5</v>
      </c>
      <c r="D33" s="142">
        <v>4</v>
      </c>
      <c r="E33" s="143">
        <v>3</v>
      </c>
    </row>
    <row r="34" spans="1:5" ht="15" thickBot="1">
      <c r="A34" s="152" t="s">
        <v>94</v>
      </c>
      <c r="B34" s="153"/>
      <c r="C34" s="153"/>
      <c r="D34" s="154"/>
      <c r="E34" s="155"/>
    </row>
    <row r="35" spans="1:5" ht="15" thickBot="1">
      <c r="A35" s="156" t="s">
        <v>95</v>
      </c>
      <c r="B35" s="157"/>
      <c r="C35" s="157"/>
      <c r="D35" s="158"/>
      <c r="E35" s="159">
        <v>6</v>
      </c>
    </row>
    <row r="36" spans="1:5" ht="15" thickBot="1">
      <c r="A36" s="160" t="s">
        <v>96</v>
      </c>
      <c r="B36" s="161"/>
      <c r="C36" s="161"/>
      <c r="D36" s="161"/>
      <c r="E36" s="162"/>
    </row>
    <row r="37" spans="1:5" ht="15" thickBot="1">
      <c r="A37" s="160" t="s">
        <v>97</v>
      </c>
      <c r="B37" s="161"/>
      <c r="C37" s="161"/>
      <c r="D37" s="161"/>
      <c r="E37" s="162"/>
    </row>
    <row r="38" spans="1:5" ht="15" thickBot="1">
      <c r="A38" s="160" t="s">
        <v>98</v>
      </c>
      <c r="B38" s="161"/>
      <c r="C38" s="161"/>
      <c r="D38" s="161"/>
      <c r="E38" s="162"/>
    </row>
    <row r="39" spans="1:5">
      <c r="A39" s="163"/>
      <c r="B39" s="163"/>
    </row>
    <row r="40" spans="1:5">
      <c r="A40" s="164">
        <v>4</v>
      </c>
      <c r="B40" s="165" t="s">
        <v>99</v>
      </c>
    </row>
    <row r="41" spans="1:5">
      <c r="A41" s="166">
        <v>2</v>
      </c>
      <c r="B41" s="165" t="s">
        <v>100</v>
      </c>
    </row>
    <row r="42" spans="1:5" ht="27.6">
      <c r="A42" s="167">
        <v>6</v>
      </c>
      <c r="B42" s="168" t="s">
        <v>101</v>
      </c>
    </row>
  </sheetData>
  <mergeCells count="13">
    <mergeCell ref="A39:B39"/>
    <mergeCell ref="A27:A33"/>
    <mergeCell ref="A34:C34"/>
    <mergeCell ref="A35:D35"/>
    <mergeCell ref="A36:E36"/>
    <mergeCell ref="A37:E37"/>
    <mergeCell ref="A38:E38"/>
    <mergeCell ref="A2:E2"/>
    <mergeCell ref="A5:A12"/>
    <mergeCell ref="A13:A14"/>
    <mergeCell ref="A15:A17"/>
    <mergeCell ref="A18:A19"/>
    <mergeCell ref="A21:A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Props1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Alcance Tecnico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2024-03-14T22:41:51Z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