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quantumpe-my.sharepoint.com/personal/cynthia_gonzales_osf_pe/Documents/Escritorio/Licitaciones 2023/Licitacion Extintores/Detalles Licitacion/"/>
    </mc:Choice>
  </mc:AlternateContent>
  <xr:revisionPtr revIDLastSave="46" documentId="8_{D5C7426E-C48D-40D2-9DDB-2C38B0CC77C9}" xr6:coauthVersionLast="47" xr6:coauthVersionMax="47" xr10:uidLastSave="{592C660B-81DE-4E1A-8B51-C55D82213D67}"/>
  <bookViews>
    <workbookView xWindow="-108" yWindow="-108" windowWidth="23256" windowHeight="12576" firstSheet="1" activeTab="1" xr2:uid="{BA929189-FB79-408B-802B-0FA0695BAEED}"/>
  </bookViews>
  <sheets>
    <sheet name="Hoja1" sheetId="1" state="hidden" r:id="rId1"/>
    <sheet name="CENTRO " sheetId="7" r:id="rId2"/>
    <sheet name="NORTE" sheetId="8" r:id="rId3"/>
    <sheet name="SUR" sheetId="4" r:id="rId4"/>
  </sheets>
  <definedNames>
    <definedName name="_xlnm._FilterDatabase" localSheetId="0" hidden="1">Hoja1!$A$2:$F$95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4" l="1"/>
  <c r="D26" i="4"/>
  <c r="D27" i="4"/>
  <c r="D28" i="4"/>
  <c r="D29" i="4"/>
  <c r="D30" i="4"/>
  <c r="D31" i="4"/>
  <c r="D24" i="4"/>
  <c r="AF80" i="8"/>
  <c r="AF81" i="8"/>
  <c r="AF82" i="8"/>
  <c r="AF83" i="8"/>
  <c r="AF84" i="8"/>
  <c r="AF85" i="8"/>
  <c r="AF86" i="8"/>
  <c r="AF87" i="8"/>
  <c r="AF88" i="8"/>
  <c r="AF89" i="8"/>
  <c r="AF90" i="8"/>
  <c r="AF79" i="8"/>
  <c r="AD80" i="8"/>
  <c r="AD81" i="8"/>
  <c r="AD82" i="8"/>
  <c r="AD83" i="8"/>
  <c r="AD84" i="8"/>
  <c r="AD85" i="8"/>
  <c r="AD86" i="8"/>
  <c r="AD87" i="8"/>
  <c r="AD88" i="8"/>
  <c r="AD89" i="8"/>
  <c r="AD90" i="8"/>
  <c r="AD79" i="8"/>
  <c r="AB80" i="8"/>
  <c r="AB81" i="8"/>
  <c r="AB82" i="8"/>
  <c r="AB83" i="8"/>
  <c r="AB84" i="8"/>
  <c r="AB85" i="8"/>
  <c r="AB86" i="8"/>
  <c r="AB87" i="8"/>
  <c r="AB88" i="8"/>
  <c r="AB89" i="8"/>
  <c r="AB90" i="8"/>
  <c r="AB79" i="8"/>
  <c r="Z80" i="8"/>
  <c r="Z81" i="8"/>
  <c r="Z82" i="8"/>
  <c r="Z83" i="8"/>
  <c r="Z84" i="8"/>
  <c r="Z85" i="8"/>
  <c r="Z86" i="8"/>
  <c r="Z87" i="8"/>
  <c r="Z88" i="8"/>
  <c r="Z89" i="8"/>
  <c r="Z90" i="8"/>
  <c r="Z79" i="8"/>
  <c r="AD66" i="8"/>
  <c r="AD67" i="8"/>
  <c r="AD68" i="8"/>
  <c r="AD69" i="8"/>
  <c r="AD70" i="8"/>
  <c r="AD71" i="8"/>
  <c r="AD72" i="8"/>
  <c r="AD73" i="8"/>
  <c r="AD74" i="8"/>
  <c r="AD75" i="8"/>
  <c r="AD76" i="8"/>
  <c r="AD65" i="8"/>
  <c r="AF76" i="8"/>
  <c r="AF75" i="8"/>
  <c r="AF74" i="8"/>
  <c r="AF73" i="8"/>
  <c r="AF72" i="8"/>
  <c r="AF71" i="8"/>
  <c r="AF70" i="8"/>
  <c r="AF69" i="8"/>
  <c r="AF68" i="8"/>
  <c r="AF67" i="8"/>
  <c r="AF66" i="8"/>
  <c r="AF65" i="8"/>
  <c r="AB76" i="8"/>
  <c r="Z76" i="8"/>
  <c r="AB75" i="8"/>
  <c r="Z75" i="8"/>
  <c r="AB74" i="8"/>
  <c r="Z74" i="8"/>
  <c r="AB73" i="8"/>
  <c r="Z73" i="8"/>
  <c r="AB72" i="8"/>
  <c r="Z72" i="8"/>
  <c r="AB71" i="8"/>
  <c r="Z71" i="8"/>
  <c r="AB70" i="8"/>
  <c r="Z70" i="8"/>
  <c r="AB69" i="8"/>
  <c r="Z69" i="8"/>
  <c r="AB68" i="8"/>
  <c r="Z68" i="8"/>
  <c r="AB67" i="8"/>
  <c r="Z67" i="8"/>
  <c r="AB66" i="8"/>
  <c r="Z66" i="8"/>
  <c r="AB65" i="8"/>
  <c r="Z65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49" i="8"/>
  <c r="AD50" i="8"/>
  <c r="AD51" i="8"/>
  <c r="AD52" i="8"/>
  <c r="AD53" i="8"/>
  <c r="AD54" i="8"/>
  <c r="AD55" i="8"/>
  <c r="AD56" i="8"/>
  <c r="AD57" i="8"/>
  <c r="AD58" i="8"/>
  <c r="AD59" i="8"/>
  <c r="AD60" i="8"/>
  <c r="AD61" i="8"/>
  <c r="AD49" i="8"/>
  <c r="AB61" i="8"/>
  <c r="Z61" i="8"/>
  <c r="AB60" i="8"/>
  <c r="Z60" i="8"/>
  <c r="AB59" i="8"/>
  <c r="Z59" i="8"/>
  <c r="AB58" i="8"/>
  <c r="Z58" i="8"/>
  <c r="AB57" i="8"/>
  <c r="Z57" i="8"/>
  <c r="AB56" i="8"/>
  <c r="Z56" i="8"/>
  <c r="AB55" i="8"/>
  <c r="Z55" i="8"/>
  <c r="Z54" i="8"/>
  <c r="AB53" i="8"/>
  <c r="Z53" i="8"/>
  <c r="AB52" i="8"/>
  <c r="Z52" i="8"/>
  <c r="AB51" i="8"/>
  <c r="Z51" i="8"/>
  <c r="AB50" i="8"/>
  <c r="Z50" i="8"/>
  <c r="AB49" i="8"/>
  <c r="Z49" i="8"/>
  <c r="U66" i="8"/>
  <c r="U67" i="8"/>
  <c r="U68" i="8"/>
  <c r="U69" i="8"/>
  <c r="U70" i="8"/>
  <c r="U65" i="8"/>
  <c r="S66" i="8"/>
  <c r="S67" i="8"/>
  <c r="S68" i="8"/>
  <c r="S69" i="8"/>
  <c r="S70" i="8"/>
  <c r="S65" i="8"/>
  <c r="Q66" i="8"/>
  <c r="Q67" i="8"/>
  <c r="Q68" i="8"/>
  <c r="Q69" i="8"/>
  <c r="Q70" i="8"/>
  <c r="Q65" i="8"/>
  <c r="O66" i="8"/>
  <c r="O67" i="8"/>
  <c r="O68" i="8"/>
  <c r="O69" i="8"/>
  <c r="O70" i="8"/>
  <c r="O65" i="8"/>
  <c r="S57" i="8"/>
  <c r="S58" i="8"/>
  <c r="S59" i="8"/>
  <c r="S60" i="8"/>
  <c r="S61" i="8"/>
  <c r="S56" i="8"/>
  <c r="U61" i="8"/>
  <c r="U60" i="8"/>
  <c r="U59" i="8"/>
  <c r="U58" i="8"/>
  <c r="U57" i="8"/>
  <c r="U56" i="8"/>
  <c r="S48" i="8"/>
  <c r="S49" i="8"/>
  <c r="S50" i="8"/>
  <c r="S51" i="8"/>
  <c r="S52" i="8"/>
  <c r="S47" i="8"/>
  <c r="U48" i="8"/>
  <c r="U49" i="8"/>
  <c r="U50" i="8"/>
  <c r="U51" i="8"/>
  <c r="U52" i="8"/>
  <c r="U47" i="8"/>
  <c r="Q61" i="8"/>
  <c r="O61" i="8"/>
  <c r="Q60" i="8"/>
  <c r="O60" i="8"/>
  <c r="Q59" i="8"/>
  <c r="O59" i="8"/>
  <c r="Q58" i="8"/>
  <c r="O58" i="8"/>
  <c r="Q57" i="8"/>
  <c r="O57" i="8"/>
  <c r="Q56" i="8"/>
  <c r="O56" i="8"/>
  <c r="Q52" i="8"/>
  <c r="O52" i="8"/>
  <c r="Q51" i="8"/>
  <c r="O51" i="8"/>
  <c r="Q50" i="8"/>
  <c r="O50" i="8"/>
  <c r="Q49" i="8"/>
  <c r="O49" i="8"/>
  <c r="Q48" i="8"/>
  <c r="O48" i="8"/>
  <c r="Q47" i="8"/>
  <c r="O47" i="8"/>
  <c r="J66" i="8"/>
  <c r="J67" i="8"/>
  <c r="J68" i="8"/>
  <c r="J69" i="8"/>
  <c r="J70" i="8"/>
  <c r="J65" i="8"/>
  <c r="H66" i="8"/>
  <c r="H67" i="8"/>
  <c r="H68" i="8"/>
  <c r="H69" i="8"/>
  <c r="H70" i="8"/>
  <c r="H65" i="8"/>
  <c r="F66" i="8"/>
  <c r="F67" i="8"/>
  <c r="F68" i="8"/>
  <c r="F69" i="8"/>
  <c r="F70" i="8"/>
  <c r="F65" i="8"/>
  <c r="D66" i="8"/>
  <c r="D67" i="8"/>
  <c r="D68" i="8"/>
  <c r="D69" i="8"/>
  <c r="D70" i="8"/>
  <c r="D65" i="8"/>
  <c r="I62" i="8"/>
  <c r="H58" i="8"/>
  <c r="H59" i="8"/>
  <c r="H60" i="8"/>
  <c r="H61" i="8"/>
  <c r="H57" i="8"/>
  <c r="H49" i="8"/>
  <c r="H50" i="8"/>
  <c r="H51" i="8"/>
  <c r="H52" i="8"/>
  <c r="H53" i="8"/>
  <c r="H48" i="8"/>
  <c r="J49" i="8"/>
  <c r="J50" i="8"/>
  <c r="J51" i="8"/>
  <c r="J52" i="8"/>
  <c r="J53" i="8"/>
  <c r="J48" i="8"/>
  <c r="C32" i="4" l="1"/>
  <c r="N71" i="8"/>
  <c r="N53" i="8"/>
  <c r="C71" i="8"/>
  <c r="AC91" i="8"/>
  <c r="AA91" i="8"/>
  <c r="Y62" i="8"/>
  <c r="G71" i="8"/>
  <c r="AA77" i="8"/>
  <c r="P62" i="8"/>
  <c r="AE91" i="8"/>
  <c r="Y77" i="8"/>
  <c r="Y91" i="8"/>
  <c r="N62" i="8"/>
  <c r="T62" i="8"/>
  <c r="R71" i="8"/>
  <c r="E71" i="8"/>
  <c r="R53" i="8"/>
  <c r="AE62" i="8"/>
  <c r="P53" i="8"/>
  <c r="AA62" i="8"/>
  <c r="AC62" i="8"/>
  <c r="G62" i="8"/>
  <c r="I71" i="8"/>
  <c r="R62" i="8"/>
  <c r="G54" i="8"/>
  <c r="T53" i="8"/>
  <c r="P71" i="8"/>
  <c r="T71" i="8"/>
  <c r="AE77" i="8"/>
  <c r="AC77" i="8"/>
  <c r="I54" i="8"/>
  <c r="I75" i="8" s="1"/>
  <c r="G75" i="8" l="1"/>
  <c r="R75" i="8"/>
  <c r="AE95" i="8"/>
  <c r="Y95" i="8"/>
  <c r="AA95" i="8"/>
  <c r="T75" i="8"/>
  <c r="N75" i="8"/>
  <c r="AC95" i="8"/>
  <c r="P75" i="8"/>
  <c r="F61" i="8"/>
  <c r="D61" i="8"/>
  <c r="F60" i="8"/>
  <c r="D60" i="8"/>
  <c r="F59" i="8"/>
  <c r="D59" i="8"/>
  <c r="F58" i="8"/>
  <c r="D58" i="8"/>
  <c r="F57" i="8"/>
  <c r="D57" i="8"/>
  <c r="F53" i="8"/>
  <c r="D53" i="8"/>
  <c r="F52" i="8"/>
  <c r="D52" i="8"/>
  <c r="F51" i="8"/>
  <c r="D51" i="8"/>
  <c r="F50" i="8"/>
  <c r="D50" i="8"/>
  <c r="F49" i="8"/>
  <c r="D49" i="8"/>
  <c r="F48" i="8"/>
  <c r="D48" i="8"/>
  <c r="U29" i="8"/>
  <c r="U30" i="8"/>
  <c r="U31" i="8"/>
  <c r="U32" i="8"/>
  <c r="U33" i="8"/>
  <c r="U34" i="8"/>
  <c r="U35" i="8"/>
  <c r="U36" i="8"/>
  <c r="U28" i="8"/>
  <c r="S29" i="8"/>
  <c r="S30" i="8"/>
  <c r="S31" i="8"/>
  <c r="S32" i="8"/>
  <c r="S33" i="8"/>
  <c r="S34" i="8"/>
  <c r="S35" i="8"/>
  <c r="S36" i="8"/>
  <c r="S28" i="8"/>
  <c r="Q29" i="8"/>
  <c r="Q30" i="8"/>
  <c r="Q31" i="8"/>
  <c r="Q32" i="8"/>
  <c r="Q33" i="8"/>
  <c r="Q34" i="8"/>
  <c r="Q35" i="8"/>
  <c r="Q36" i="8"/>
  <c r="Q28" i="8"/>
  <c r="O29" i="8"/>
  <c r="O30" i="8"/>
  <c r="O31" i="8"/>
  <c r="O32" i="8"/>
  <c r="O33" i="8"/>
  <c r="O34" i="8"/>
  <c r="O35" i="8"/>
  <c r="O36" i="8"/>
  <c r="O28" i="8"/>
  <c r="U24" i="8"/>
  <c r="U23" i="8"/>
  <c r="U22" i="8"/>
  <c r="U21" i="8"/>
  <c r="U20" i="8"/>
  <c r="U19" i="8"/>
  <c r="U18" i="8"/>
  <c r="U17" i="8"/>
  <c r="U16" i="8"/>
  <c r="S17" i="8"/>
  <c r="S18" i="8"/>
  <c r="S19" i="8"/>
  <c r="S20" i="8"/>
  <c r="S21" i="8"/>
  <c r="S22" i="8"/>
  <c r="S23" i="8"/>
  <c r="S24" i="8"/>
  <c r="S16" i="8"/>
  <c r="Q24" i="8"/>
  <c r="O24" i="8"/>
  <c r="Q23" i="8"/>
  <c r="O23" i="8"/>
  <c r="Q22" i="8"/>
  <c r="O22" i="8"/>
  <c r="Q21" i="8"/>
  <c r="O21" i="8"/>
  <c r="Q20" i="8"/>
  <c r="O20" i="8"/>
  <c r="Q19" i="8"/>
  <c r="O19" i="8"/>
  <c r="Q18" i="8"/>
  <c r="O18" i="8"/>
  <c r="Q17" i="8"/>
  <c r="O17" i="8"/>
  <c r="Q16" i="8"/>
  <c r="O16" i="8"/>
  <c r="U5" i="8"/>
  <c r="U6" i="8"/>
  <c r="U7" i="8"/>
  <c r="U8" i="8"/>
  <c r="U9" i="8"/>
  <c r="U10" i="8"/>
  <c r="U11" i="8"/>
  <c r="U12" i="8"/>
  <c r="U4" i="8"/>
  <c r="S5" i="8"/>
  <c r="S6" i="8"/>
  <c r="S7" i="8"/>
  <c r="S8" i="8"/>
  <c r="S9" i="8"/>
  <c r="S10" i="8"/>
  <c r="S11" i="8"/>
  <c r="S12" i="8"/>
  <c r="S4" i="8"/>
  <c r="Q12" i="8"/>
  <c r="O12" i="8"/>
  <c r="Q11" i="8"/>
  <c r="O11" i="8"/>
  <c r="Q10" i="8"/>
  <c r="O10" i="8"/>
  <c r="Q9" i="8"/>
  <c r="O9" i="8"/>
  <c r="Q8" i="8"/>
  <c r="O8" i="8"/>
  <c r="Q7" i="8"/>
  <c r="O7" i="8"/>
  <c r="Q6" i="8"/>
  <c r="O6" i="8"/>
  <c r="Q5" i="8"/>
  <c r="O5" i="8"/>
  <c r="Q4" i="8"/>
  <c r="O4" i="8"/>
  <c r="J28" i="8"/>
  <c r="J29" i="8"/>
  <c r="J30" i="8"/>
  <c r="J31" i="8"/>
  <c r="J32" i="8"/>
  <c r="J33" i="8"/>
  <c r="J34" i="8"/>
  <c r="H28" i="8"/>
  <c r="H29" i="8"/>
  <c r="H30" i="8"/>
  <c r="H31" i="8"/>
  <c r="H32" i="8"/>
  <c r="H33" i="8"/>
  <c r="H34" i="8"/>
  <c r="F28" i="8"/>
  <c r="F29" i="8"/>
  <c r="F30" i="8"/>
  <c r="F31" i="8"/>
  <c r="F32" i="8"/>
  <c r="F33" i="8"/>
  <c r="F34" i="8"/>
  <c r="D28" i="8"/>
  <c r="D29" i="8"/>
  <c r="D30" i="8"/>
  <c r="D31" i="8"/>
  <c r="D32" i="8"/>
  <c r="D33" i="8"/>
  <c r="D34" i="8"/>
  <c r="J27" i="8"/>
  <c r="H27" i="8"/>
  <c r="F27" i="8"/>
  <c r="D27" i="8"/>
  <c r="J23" i="8"/>
  <c r="J22" i="8"/>
  <c r="J21" i="8"/>
  <c r="J20" i="8"/>
  <c r="J19" i="8"/>
  <c r="J18" i="8"/>
  <c r="J17" i="8"/>
  <c r="J16" i="8"/>
  <c r="H17" i="8"/>
  <c r="H18" i="8"/>
  <c r="H19" i="8"/>
  <c r="H20" i="8"/>
  <c r="H21" i="8"/>
  <c r="H22" i="8"/>
  <c r="H23" i="8"/>
  <c r="H16" i="8"/>
  <c r="F23" i="8"/>
  <c r="D23" i="8"/>
  <c r="F22" i="8"/>
  <c r="D22" i="8"/>
  <c r="F21" i="8"/>
  <c r="D21" i="8"/>
  <c r="F20" i="8"/>
  <c r="D20" i="8"/>
  <c r="F19" i="8"/>
  <c r="D19" i="8"/>
  <c r="F18" i="8"/>
  <c r="D18" i="8"/>
  <c r="F17" i="8"/>
  <c r="D17" i="8"/>
  <c r="F16" i="8"/>
  <c r="D16" i="8"/>
  <c r="J12" i="8"/>
  <c r="J5" i="8"/>
  <c r="J6" i="8"/>
  <c r="J7" i="8"/>
  <c r="J8" i="8"/>
  <c r="J9" i="8"/>
  <c r="J10" i="8"/>
  <c r="J11" i="8"/>
  <c r="J4" i="8"/>
  <c r="H5" i="8"/>
  <c r="H6" i="8"/>
  <c r="H7" i="8"/>
  <c r="H8" i="8"/>
  <c r="H9" i="8"/>
  <c r="H10" i="8"/>
  <c r="H11" i="8"/>
  <c r="H12" i="8"/>
  <c r="H4" i="8"/>
  <c r="F12" i="8"/>
  <c r="D12" i="8"/>
  <c r="F11" i="8"/>
  <c r="D11" i="8"/>
  <c r="F10" i="8"/>
  <c r="D10" i="8"/>
  <c r="F9" i="8"/>
  <c r="D9" i="8"/>
  <c r="F8" i="8"/>
  <c r="D8" i="8"/>
  <c r="F7" i="8"/>
  <c r="D7" i="8"/>
  <c r="F6" i="8"/>
  <c r="D6" i="8"/>
  <c r="F5" i="8"/>
  <c r="D5" i="8"/>
  <c r="F4" i="8"/>
  <c r="D4" i="8"/>
  <c r="X32" i="7"/>
  <c r="X33" i="7"/>
  <c r="X34" i="7"/>
  <c r="X35" i="7"/>
  <c r="X36" i="7"/>
  <c r="X37" i="7"/>
  <c r="X38" i="7"/>
  <c r="X39" i="7"/>
  <c r="X40" i="7"/>
  <c r="X31" i="7"/>
  <c r="V32" i="7"/>
  <c r="V33" i="7"/>
  <c r="V34" i="7"/>
  <c r="V35" i="7"/>
  <c r="V36" i="7"/>
  <c r="V37" i="7"/>
  <c r="V38" i="7"/>
  <c r="V39" i="7"/>
  <c r="V40" i="7"/>
  <c r="V31" i="7"/>
  <c r="T32" i="7"/>
  <c r="T33" i="7"/>
  <c r="T34" i="7"/>
  <c r="T35" i="7"/>
  <c r="T36" i="7"/>
  <c r="T37" i="7"/>
  <c r="T38" i="7"/>
  <c r="T39" i="7"/>
  <c r="T40" i="7"/>
  <c r="T31" i="7"/>
  <c r="R32" i="7"/>
  <c r="R33" i="7"/>
  <c r="R34" i="7"/>
  <c r="R35" i="7"/>
  <c r="R36" i="7"/>
  <c r="R37" i="7"/>
  <c r="R38" i="7"/>
  <c r="R39" i="7"/>
  <c r="R40" i="7"/>
  <c r="R31" i="7"/>
  <c r="Q41" i="7" s="1"/>
  <c r="X19" i="7"/>
  <c r="X20" i="7"/>
  <c r="X21" i="7"/>
  <c r="X22" i="7"/>
  <c r="X23" i="7"/>
  <c r="X24" i="7"/>
  <c r="X25" i="7"/>
  <c r="X26" i="7"/>
  <c r="X27" i="7"/>
  <c r="X18" i="7"/>
  <c r="T19" i="7"/>
  <c r="T20" i="7"/>
  <c r="T21" i="7"/>
  <c r="T22" i="7"/>
  <c r="T23" i="7"/>
  <c r="T24" i="7"/>
  <c r="T25" i="7"/>
  <c r="T26" i="7"/>
  <c r="T27" i="7"/>
  <c r="T18" i="7"/>
  <c r="V27" i="7"/>
  <c r="V26" i="7"/>
  <c r="V25" i="7"/>
  <c r="V24" i="7"/>
  <c r="V23" i="7"/>
  <c r="V22" i="7"/>
  <c r="V21" i="7"/>
  <c r="V20" i="7"/>
  <c r="V19" i="7"/>
  <c r="V18" i="7"/>
  <c r="R27" i="7"/>
  <c r="R26" i="7"/>
  <c r="R25" i="7"/>
  <c r="R24" i="7"/>
  <c r="R23" i="7"/>
  <c r="R22" i="7"/>
  <c r="R21" i="7"/>
  <c r="R20" i="7"/>
  <c r="R19" i="7"/>
  <c r="R18" i="7"/>
  <c r="Q28" i="7" s="1"/>
  <c r="X6" i="7"/>
  <c r="X7" i="7"/>
  <c r="X8" i="7"/>
  <c r="X9" i="7"/>
  <c r="X10" i="7"/>
  <c r="X11" i="7"/>
  <c r="X12" i="7"/>
  <c r="X13" i="7"/>
  <c r="X14" i="7"/>
  <c r="X5" i="7"/>
  <c r="T14" i="7"/>
  <c r="V6" i="7"/>
  <c r="V7" i="7"/>
  <c r="V8" i="7"/>
  <c r="V9" i="7"/>
  <c r="V10" i="7"/>
  <c r="V11" i="7"/>
  <c r="V12" i="7"/>
  <c r="V13" i="7"/>
  <c r="V14" i="7"/>
  <c r="V5" i="7"/>
  <c r="R14" i="7"/>
  <c r="T13" i="7"/>
  <c r="R13" i="7"/>
  <c r="T12" i="7"/>
  <c r="R12" i="7"/>
  <c r="T11" i="7"/>
  <c r="R11" i="7"/>
  <c r="T10" i="7"/>
  <c r="R10" i="7"/>
  <c r="T9" i="7"/>
  <c r="R9" i="7"/>
  <c r="T8" i="7"/>
  <c r="R8" i="7"/>
  <c r="T7" i="7"/>
  <c r="R7" i="7"/>
  <c r="T6" i="7"/>
  <c r="R6" i="7"/>
  <c r="T5" i="7"/>
  <c r="R5" i="7"/>
  <c r="Q15" i="7" s="1"/>
  <c r="M33" i="7"/>
  <c r="M34" i="7"/>
  <c r="M35" i="7"/>
  <c r="M36" i="7"/>
  <c r="M37" i="7"/>
  <c r="M38" i="7"/>
  <c r="M39" i="7"/>
  <c r="M40" i="7"/>
  <c r="M41" i="7"/>
  <c r="M43" i="7"/>
  <c r="M32" i="7"/>
  <c r="K33" i="7"/>
  <c r="K34" i="7"/>
  <c r="K35" i="7"/>
  <c r="K36" i="7"/>
  <c r="K37" i="7"/>
  <c r="K38" i="7"/>
  <c r="K39" i="7"/>
  <c r="K40" i="7"/>
  <c r="K41" i="7"/>
  <c r="K43" i="7"/>
  <c r="K32" i="7"/>
  <c r="I43" i="7"/>
  <c r="I41" i="7"/>
  <c r="I40" i="7"/>
  <c r="I39" i="7"/>
  <c r="I38" i="7"/>
  <c r="I37" i="7"/>
  <c r="I36" i="7"/>
  <c r="I35" i="7"/>
  <c r="I34" i="7"/>
  <c r="I33" i="7"/>
  <c r="I32" i="7"/>
  <c r="G33" i="7"/>
  <c r="G34" i="7"/>
  <c r="G35" i="7"/>
  <c r="G36" i="7"/>
  <c r="G37" i="7"/>
  <c r="G38" i="7"/>
  <c r="G39" i="7"/>
  <c r="G40" i="7"/>
  <c r="G41" i="7"/>
  <c r="G43" i="7"/>
  <c r="G32" i="7"/>
  <c r="E33" i="7"/>
  <c r="E34" i="7"/>
  <c r="E35" i="7"/>
  <c r="E36" i="7"/>
  <c r="E37" i="7"/>
  <c r="E38" i="7"/>
  <c r="E39" i="7"/>
  <c r="E40" i="7"/>
  <c r="E41" i="7"/>
  <c r="E43" i="7"/>
  <c r="E32" i="7"/>
  <c r="M29" i="7"/>
  <c r="K29" i="7"/>
  <c r="M28" i="7"/>
  <c r="K28" i="7"/>
  <c r="M27" i="7"/>
  <c r="K27" i="7"/>
  <c r="M26" i="7"/>
  <c r="K26" i="7"/>
  <c r="M25" i="7"/>
  <c r="K25" i="7"/>
  <c r="M24" i="7"/>
  <c r="K24" i="7"/>
  <c r="M23" i="7"/>
  <c r="K23" i="7"/>
  <c r="M22" i="7"/>
  <c r="K22" i="7"/>
  <c r="M21" i="7"/>
  <c r="K21" i="7"/>
  <c r="K20" i="7"/>
  <c r="M19" i="7"/>
  <c r="K19" i="7"/>
  <c r="I29" i="7"/>
  <c r="G29" i="7"/>
  <c r="E29" i="7"/>
  <c r="I28" i="7"/>
  <c r="G28" i="7"/>
  <c r="E28" i="7"/>
  <c r="I27" i="7"/>
  <c r="G27" i="7"/>
  <c r="E27" i="7"/>
  <c r="I26" i="7"/>
  <c r="G26" i="7"/>
  <c r="E26" i="7"/>
  <c r="I25" i="7"/>
  <c r="G25" i="7"/>
  <c r="E25" i="7"/>
  <c r="I24" i="7"/>
  <c r="G24" i="7"/>
  <c r="E24" i="7"/>
  <c r="I23" i="7"/>
  <c r="G23" i="7"/>
  <c r="E23" i="7"/>
  <c r="I22" i="7"/>
  <c r="G22" i="7"/>
  <c r="E22" i="7"/>
  <c r="I21" i="7"/>
  <c r="G21" i="7"/>
  <c r="E21" i="7"/>
  <c r="I20" i="7"/>
  <c r="G20" i="7"/>
  <c r="E20" i="7"/>
  <c r="I19" i="7"/>
  <c r="G19" i="7"/>
  <c r="E19" i="7"/>
  <c r="M7" i="7"/>
  <c r="M8" i="7"/>
  <c r="M9" i="7"/>
  <c r="M10" i="7"/>
  <c r="M11" i="7"/>
  <c r="M12" i="7"/>
  <c r="M13" i="7"/>
  <c r="M14" i="7"/>
  <c r="M15" i="7"/>
  <c r="M5" i="7"/>
  <c r="K6" i="7"/>
  <c r="K7" i="7"/>
  <c r="K8" i="7"/>
  <c r="K9" i="7"/>
  <c r="K10" i="7"/>
  <c r="K11" i="7"/>
  <c r="K12" i="7"/>
  <c r="K13" i="7"/>
  <c r="K14" i="7"/>
  <c r="K15" i="7"/>
  <c r="K5" i="7"/>
  <c r="H25" i="4"/>
  <c r="H26" i="4"/>
  <c r="H27" i="4"/>
  <c r="H28" i="4"/>
  <c r="H29" i="4"/>
  <c r="H30" i="4"/>
  <c r="H31" i="4"/>
  <c r="H24" i="4"/>
  <c r="H21" i="4"/>
  <c r="H20" i="4"/>
  <c r="H19" i="4"/>
  <c r="H18" i="4"/>
  <c r="H17" i="4"/>
  <c r="H16" i="4"/>
  <c r="H15" i="4"/>
  <c r="H14" i="4"/>
  <c r="H4" i="4"/>
  <c r="H5" i="4"/>
  <c r="H6" i="4"/>
  <c r="H7" i="4"/>
  <c r="H8" i="4"/>
  <c r="H9" i="4"/>
  <c r="H10" i="4"/>
  <c r="H3" i="4"/>
  <c r="W41" i="7" l="1"/>
  <c r="N25" i="8"/>
  <c r="C54" i="8"/>
  <c r="E54" i="8"/>
  <c r="D44" i="7"/>
  <c r="Q46" i="7"/>
  <c r="S41" i="7"/>
  <c r="U41" i="7"/>
  <c r="C62" i="8"/>
  <c r="E62" i="8"/>
  <c r="P25" i="8"/>
  <c r="R25" i="8"/>
  <c r="T25" i="8"/>
  <c r="C24" i="8"/>
  <c r="C35" i="8"/>
  <c r="N13" i="8"/>
  <c r="N37" i="8"/>
  <c r="E24" i="8"/>
  <c r="E35" i="8"/>
  <c r="P13" i="8"/>
  <c r="T13" i="8"/>
  <c r="P37" i="8"/>
  <c r="G35" i="8"/>
  <c r="R13" i="8"/>
  <c r="R37" i="8"/>
  <c r="I35" i="8"/>
  <c r="T37" i="8"/>
  <c r="G24" i="8"/>
  <c r="I24" i="8"/>
  <c r="G13" i="8"/>
  <c r="I13" i="8"/>
  <c r="C13" i="8"/>
  <c r="E13" i="8"/>
  <c r="U28" i="7"/>
  <c r="S28" i="7"/>
  <c r="W28" i="7"/>
  <c r="W15" i="7"/>
  <c r="U15" i="7"/>
  <c r="S15" i="7"/>
  <c r="L16" i="7"/>
  <c r="F30" i="7"/>
  <c r="J30" i="7"/>
  <c r="F44" i="7"/>
  <c r="D30" i="7"/>
  <c r="H30" i="7"/>
  <c r="L30" i="7"/>
  <c r="L44" i="7"/>
  <c r="J16" i="7"/>
  <c r="H44" i="7"/>
  <c r="J44" i="7"/>
  <c r="G32" i="4"/>
  <c r="G11" i="4"/>
  <c r="G22" i="4"/>
  <c r="G38" i="4" l="1"/>
  <c r="C75" i="8"/>
  <c r="E40" i="8"/>
  <c r="E75" i="8"/>
  <c r="P42" i="8"/>
  <c r="W46" i="7"/>
  <c r="R42" i="8"/>
  <c r="U46" i="7"/>
  <c r="S46" i="7"/>
  <c r="T42" i="8"/>
  <c r="I40" i="8"/>
  <c r="N42" i="8"/>
  <c r="G40" i="8"/>
  <c r="C40" i="8"/>
  <c r="L48" i="7"/>
  <c r="J48" i="7"/>
  <c r="I15" i="7" l="1"/>
  <c r="G15" i="7"/>
  <c r="E15" i="7"/>
  <c r="I14" i="7"/>
  <c r="G14" i="7"/>
  <c r="E14" i="7"/>
  <c r="I13" i="7"/>
  <c r="G13" i="7"/>
  <c r="E13" i="7"/>
  <c r="I12" i="7"/>
  <c r="G12" i="7"/>
  <c r="E12" i="7"/>
  <c r="I11" i="7"/>
  <c r="G11" i="7"/>
  <c r="E11" i="7"/>
  <c r="I10" i="7"/>
  <c r="G10" i="7"/>
  <c r="E10" i="7"/>
  <c r="I9" i="7"/>
  <c r="G9" i="7"/>
  <c r="E9" i="7"/>
  <c r="I8" i="7"/>
  <c r="G8" i="7"/>
  <c r="E8" i="7"/>
  <c r="I7" i="7"/>
  <c r="G7" i="7"/>
  <c r="E7" i="7"/>
  <c r="I6" i="7"/>
  <c r="G6" i="7"/>
  <c r="E6" i="7"/>
  <c r="I5" i="7"/>
  <c r="G5" i="7"/>
  <c r="E5" i="7"/>
  <c r="F25" i="4"/>
  <c r="F26" i="4"/>
  <c r="F27" i="4"/>
  <c r="F29" i="4"/>
  <c r="F30" i="4"/>
  <c r="F31" i="4"/>
  <c r="F24" i="4"/>
  <c r="D4" i="4"/>
  <c r="D3" i="4"/>
  <c r="D19" i="4"/>
  <c r="F20" i="4"/>
  <c r="F15" i="4"/>
  <c r="F16" i="4"/>
  <c r="F17" i="4"/>
  <c r="F18" i="4"/>
  <c r="F19" i="4"/>
  <c r="F21" i="4"/>
  <c r="F14" i="4"/>
  <c r="F4" i="4"/>
  <c r="F5" i="4"/>
  <c r="F6" i="4"/>
  <c r="F7" i="4"/>
  <c r="F8" i="4"/>
  <c r="F9" i="4"/>
  <c r="F10" i="4"/>
  <c r="F3" i="4"/>
  <c r="D21" i="4"/>
  <c r="D18" i="4"/>
  <c r="D17" i="4"/>
  <c r="D16" i="4"/>
  <c r="D15" i="4"/>
  <c r="D14" i="4"/>
  <c r="D10" i="4"/>
  <c r="D9" i="4"/>
  <c r="D8" i="4"/>
  <c r="D7" i="4"/>
  <c r="D6" i="4"/>
  <c r="D5" i="4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4" i="1"/>
  <c r="R5" i="1"/>
  <c r="R6" i="1"/>
  <c r="R7" i="1"/>
  <c r="R8" i="1"/>
  <c r="R9" i="1"/>
  <c r="R10" i="1"/>
  <c r="R11" i="1"/>
  <c r="R12" i="1"/>
  <c r="R3" i="1"/>
  <c r="L64" i="1"/>
  <c r="L65" i="1"/>
  <c r="L66" i="1"/>
  <c r="L67" i="1"/>
  <c r="L63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80" i="1"/>
  <c r="L39" i="1"/>
  <c r="L40" i="1"/>
  <c r="L41" i="1"/>
  <c r="L42" i="1"/>
  <c r="L43" i="1"/>
  <c r="L44" i="1"/>
  <c r="L45" i="1"/>
  <c r="L46" i="1"/>
  <c r="L47" i="1"/>
  <c r="L48" i="1"/>
  <c r="L38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49" i="1"/>
  <c r="L69" i="1"/>
  <c r="L70" i="1"/>
  <c r="L71" i="1"/>
  <c r="L72" i="1"/>
  <c r="L73" i="1"/>
  <c r="L74" i="1"/>
  <c r="L75" i="1"/>
  <c r="L76" i="1"/>
  <c r="L77" i="1"/>
  <c r="L78" i="1"/>
  <c r="L79" i="1"/>
  <c r="L68" i="1"/>
  <c r="L27" i="1"/>
  <c r="L28" i="1"/>
  <c r="L29" i="1"/>
  <c r="L30" i="1"/>
  <c r="L31" i="1"/>
  <c r="L32" i="1"/>
  <c r="L33" i="1"/>
  <c r="L34" i="1"/>
  <c r="L35" i="1"/>
  <c r="L36" i="1"/>
  <c r="L37" i="1"/>
  <c r="L26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12" i="1"/>
  <c r="L4" i="1"/>
  <c r="L5" i="1"/>
  <c r="L6" i="1"/>
  <c r="L7" i="1"/>
  <c r="L8" i="1"/>
  <c r="L9" i="1"/>
  <c r="L10" i="1"/>
  <c r="L11" i="1"/>
  <c r="L3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80" i="1"/>
  <c r="J82" i="1"/>
  <c r="J83" i="1"/>
  <c r="J84" i="1"/>
  <c r="J85" i="1"/>
  <c r="J86" i="1"/>
  <c r="J87" i="1"/>
  <c r="J88" i="1"/>
  <c r="J89" i="1"/>
  <c r="J90" i="1"/>
  <c r="J91" i="1"/>
  <c r="J92" i="1"/>
  <c r="J93" i="1"/>
  <c r="J80" i="1"/>
  <c r="J81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80" i="1"/>
  <c r="J27" i="1"/>
  <c r="J28" i="1"/>
  <c r="J29" i="1"/>
  <c r="J30" i="1"/>
  <c r="J31" i="1"/>
  <c r="J32" i="1"/>
  <c r="J33" i="1"/>
  <c r="J34" i="1"/>
  <c r="J35" i="1"/>
  <c r="J36" i="1"/>
  <c r="J37" i="1"/>
  <c r="H27" i="1"/>
  <c r="H28" i="1"/>
  <c r="H29" i="1"/>
  <c r="H30" i="1"/>
  <c r="H31" i="1"/>
  <c r="H32" i="1"/>
  <c r="H33" i="1"/>
  <c r="H34" i="1"/>
  <c r="H35" i="1"/>
  <c r="H36" i="1"/>
  <c r="H37" i="1"/>
  <c r="H26" i="1"/>
  <c r="J26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49" i="1"/>
  <c r="P49" i="1"/>
  <c r="J64" i="1"/>
  <c r="J65" i="1"/>
  <c r="J66" i="1"/>
  <c r="J67" i="1"/>
  <c r="J63" i="1"/>
  <c r="H67" i="1"/>
  <c r="H66" i="1"/>
  <c r="H65" i="1"/>
  <c r="H64" i="1"/>
  <c r="H63" i="1"/>
  <c r="N69" i="1"/>
  <c r="N70" i="1"/>
  <c r="N71" i="1"/>
  <c r="N72" i="1"/>
  <c r="N73" i="1"/>
  <c r="N74" i="1"/>
  <c r="N75" i="1"/>
  <c r="N76" i="1"/>
  <c r="N77" i="1"/>
  <c r="N78" i="1"/>
  <c r="N79" i="1"/>
  <c r="N68" i="1"/>
  <c r="J69" i="1"/>
  <c r="J70" i="1"/>
  <c r="J71" i="1"/>
  <c r="J72" i="1"/>
  <c r="J73" i="1"/>
  <c r="J74" i="1"/>
  <c r="J75" i="1"/>
  <c r="J76" i="1"/>
  <c r="J77" i="1"/>
  <c r="J78" i="1"/>
  <c r="J79" i="1"/>
  <c r="J68" i="1"/>
  <c r="J39" i="1"/>
  <c r="J40" i="1"/>
  <c r="J41" i="1"/>
  <c r="J42" i="1"/>
  <c r="J43" i="1"/>
  <c r="J44" i="1"/>
  <c r="J45" i="1"/>
  <c r="J46" i="1"/>
  <c r="J47" i="1"/>
  <c r="J48" i="1"/>
  <c r="J38" i="1"/>
  <c r="H48" i="1"/>
  <c r="H39" i="1"/>
  <c r="H40" i="1"/>
  <c r="H41" i="1"/>
  <c r="H42" i="1"/>
  <c r="H43" i="1"/>
  <c r="H44" i="1"/>
  <c r="H45" i="1"/>
  <c r="H46" i="1"/>
  <c r="H47" i="1"/>
  <c r="H38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12" i="1"/>
  <c r="H16" i="1"/>
  <c r="H13" i="1"/>
  <c r="H14" i="1"/>
  <c r="H15" i="1"/>
  <c r="H17" i="1"/>
  <c r="H18" i="1"/>
  <c r="H19" i="1"/>
  <c r="H20" i="1"/>
  <c r="H21" i="1"/>
  <c r="H22" i="1"/>
  <c r="H23" i="1"/>
  <c r="H24" i="1"/>
  <c r="H25" i="1"/>
  <c r="H12" i="1"/>
  <c r="J4" i="1"/>
  <c r="J5" i="1"/>
  <c r="J6" i="1"/>
  <c r="J7" i="1"/>
  <c r="J8" i="1"/>
  <c r="J9" i="1"/>
  <c r="J10" i="1"/>
  <c r="J11" i="1"/>
  <c r="J3" i="1"/>
  <c r="H9" i="1"/>
  <c r="H10" i="1"/>
  <c r="H8" i="1"/>
  <c r="H6" i="1"/>
  <c r="H4" i="1"/>
  <c r="H5" i="1"/>
  <c r="H7" i="1"/>
  <c r="H11" i="1"/>
  <c r="H3" i="1"/>
  <c r="D16" i="7" l="1"/>
  <c r="D48" i="7" s="1"/>
  <c r="F16" i="7"/>
  <c r="F48" i="7" s="1"/>
  <c r="H16" i="7"/>
  <c r="H48" i="7" s="1"/>
  <c r="E32" i="4"/>
  <c r="C11" i="4"/>
  <c r="E22" i="4"/>
  <c r="C22" i="4"/>
  <c r="E11" i="4"/>
  <c r="C38" i="4" l="1"/>
  <c r="E38" i="4"/>
</calcChain>
</file>

<file path=xl/sharedStrings.xml><?xml version="1.0" encoding="utf-8"?>
<sst xmlns="http://schemas.openxmlformats.org/spreadsheetml/2006/main" count="1152" uniqueCount="268">
  <si>
    <t>SEDE</t>
  </si>
  <si>
    <t>TIPO DE AGENTE EXTINTOR</t>
  </si>
  <si>
    <t>% DE CONCENTRACIÓN</t>
  </si>
  <si>
    <t>CAPACIDAD</t>
  </si>
  <si>
    <t>MARCA</t>
  </si>
  <si>
    <t>CANTIDAD</t>
  </si>
  <si>
    <t>PRINSERGUE</t>
  </si>
  <si>
    <t>AB SEGURIDAD</t>
  </si>
  <si>
    <t xml:space="preserve">SERCOM </t>
  </si>
  <si>
    <t>PUMA DE LA TORRE</t>
  </si>
  <si>
    <t>EXCISA</t>
  </si>
  <si>
    <t>SANIEXTI</t>
  </si>
  <si>
    <t>P.U</t>
  </si>
  <si>
    <t>TOTAL</t>
  </si>
  <si>
    <t>ABC</t>
  </si>
  <si>
    <t>PQS</t>
  </si>
  <si>
    <t>75 % NACIONAL</t>
  </si>
  <si>
    <t>12 KG</t>
  </si>
  <si>
    <t>NACIONAL</t>
  </si>
  <si>
    <t>CO2</t>
  </si>
  <si>
    <t>5KG</t>
  </si>
  <si>
    <t>4 KG</t>
  </si>
  <si>
    <t>9 KG</t>
  </si>
  <si>
    <t>6KG</t>
  </si>
  <si>
    <t>50 KG</t>
  </si>
  <si>
    <t>ACETATO 
DE POTASIO</t>
  </si>
  <si>
    <t>2.5 GAL</t>
  </si>
  <si>
    <t>90%PYROCHEM</t>
  </si>
  <si>
    <t>BADGER</t>
  </si>
  <si>
    <t>02 KG</t>
  </si>
  <si>
    <t>COLAN</t>
  </si>
  <si>
    <t>75% NACIONAL</t>
  </si>
  <si>
    <t>15 lbrs</t>
  </si>
  <si>
    <t>H2O</t>
  </si>
  <si>
    <t xml:space="preserve">12 KG </t>
  </si>
  <si>
    <t>10 LBS</t>
  </si>
  <si>
    <t>20 LBS</t>
  </si>
  <si>
    <t>P.ALTAIR</t>
  </si>
  <si>
    <t>ORIENTX</t>
  </si>
  <si>
    <t>90 % PYROCHEM</t>
  </si>
  <si>
    <t>05 LB ( 2 KG )</t>
  </si>
  <si>
    <t>AMEREX</t>
  </si>
  <si>
    <t>K</t>
  </si>
  <si>
    <t>BUCKEYE</t>
  </si>
  <si>
    <t>30 LBS</t>
  </si>
  <si>
    <t>50 kg</t>
  </si>
  <si>
    <t>FRINOR</t>
  </si>
  <si>
    <t>ORIENTEX</t>
  </si>
  <si>
    <t>APAD</t>
  </si>
  <si>
    <t>FOX</t>
  </si>
  <si>
    <t>FADEX</t>
  </si>
  <si>
    <t>CO2 COMPRIMIDO</t>
  </si>
  <si>
    <t>75%NACIONAL</t>
  </si>
  <si>
    <t>MUELLE PDP</t>
  </si>
  <si>
    <t>90% NACIONAL</t>
  </si>
  <si>
    <t>ANRE PERU</t>
  </si>
  <si>
    <t>90% CHINO</t>
  </si>
  <si>
    <t>CHINO</t>
  </si>
  <si>
    <t>90% UL</t>
  </si>
  <si>
    <r>
      <rPr>
        <sz val="11"/>
        <rFont val="Calibri Light"/>
        <family val="2"/>
        <scheme val="major"/>
      </rPr>
      <t>ABC 90%
PYROCHEM</t>
    </r>
  </si>
  <si>
    <t>25 KG</t>
  </si>
  <si>
    <t>90% FADEX</t>
  </si>
  <si>
    <t>90% CRM</t>
  </si>
  <si>
    <t>CRM</t>
  </si>
  <si>
    <t>4.5 KG</t>
  </si>
  <si>
    <t xml:space="preserve">MUELLE CETUS </t>
  </si>
  <si>
    <t>90% PYROCHEM</t>
  </si>
  <si>
    <t xml:space="preserve">MATARANI </t>
  </si>
  <si>
    <t>PQS - ABC</t>
  </si>
  <si>
    <t>12 Kg</t>
  </si>
  <si>
    <t>CO2 - BC</t>
  </si>
  <si>
    <t>IMPORTADO</t>
  </si>
  <si>
    <t>25 Kg</t>
  </si>
  <si>
    <t>1 Kg</t>
  </si>
  <si>
    <t>6 LT</t>
  </si>
  <si>
    <t>25 kg</t>
  </si>
  <si>
    <t>PLANTA PDP</t>
  </si>
  <si>
    <t>50 Kg</t>
  </si>
  <si>
    <t>ACETATO 
DE POTASIO COMPRIMIDO</t>
  </si>
  <si>
    <t>9 LT</t>
  </si>
  <si>
    <t>02 Kg</t>
  </si>
  <si>
    <t>ANSUL</t>
  </si>
  <si>
    <t>H20 COMPRIMIDO</t>
  </si>
  <si>
    <t xml:space="preserve">CONDICIONES  DE PAGO </t>
  </si>
  <si>
    <t xml:space="preserve">15 DÍAS </t>
  </si>
  <si>
    <t xml:space="preserve">AL CONTADO </t>
  </si>
  <si>
    <t xml:space="preserve">30 DÍAS </t>
  </si>
  <si>
    <t xml:space="preserve">30 DIAS </t>
  </si>
  <si>
    <t>30 DÍAS</t>
  </si>
  <si>
    <t xml:space="preserve">PRUEBAS HIDROSTATICAS </t>
  </si>
  <si>
    <t xml:space="preserve">SI </t>
  </si>
  <si>
    <t xml:space="preserve">NO </t>
  </si>
  <si>
    <t xml:space="preserve">RECARGA Y MANTENIMIENTO PLANTA PDP </t>
  </si>
  <si>
    <t xml:space="preserve">RECARGA Y MANTENIMIENTO MUELLE PDP </t>
  </si>
  <si>
    <t>RECARGA</t>
  </si>
  <si>
    <t>SERCON</t>
  </si>
  <si>
    <t>PRINSERGE</t>
  </si>
  <si>
    <t xml:space="preserve">EXCISA </t>
  </si>
  <si>
    <t xml:space="preserve">GRUPO ALEAMAR </t>
  </si>
  <si>
    <t xml:space="preserve">FUMI EXTIN </t>
  </si>
  <si>
    <t>DESCRIPCIÓN</t>
  </si>
  <si>
    <t xml:space="preserve"> P. UNITARIO </t>
  </si>
  <si>
    <t xml:space="preserve"> TOTAL </t>
  </si>
  <si>
    <t>RECARGA  EXTINTOR PQS ABC DE 02 KG.</t>
  </si>
  <si>
    <t>RECARGA EXTINTOR PQS ABC DE 04 KG.</t>
  </si>
  <si>
    <t>RECARGA EXTINTOR PQS ABC DE 10 LBS.</t>
  </si>
  <si>
    <t>-</t>
  </si>
  <si>
    <t>RECARGA EXTINTOR PQS ABC DE 06 KG CHINO AL 90%</t>
  </si>
  <si>
    <t>RECARGA EXTINTOR PQS ABC DE 06 KG.</t>
  </si>
  <si>
    <t>RECARGA EXTINTOR PQS ABC DE 09 KG.</t>
  </si>
  <si>
    <t>RECARGA EXTINTOR PQS ABC DE 12 KG.</t>
  </si>
  <si>
    <t>RECARGA EXTINTOR PQS ABC DE 30 LBS.</t>
  </si>
  <si>
    <t>RECARGA EXTINTOR PQS ABC DE 25 KG.</t>
  </si>
  <si>
    <t>RECARGA EXTINTOR PQS ABC DE 50 KG.</t>
  </si>
  <si>
    <t>RECARGA EXTINTOR CO2 BC DE 02 KG.</t>
  </si>
  <si>
    <t>RECARGA EXTINTOR CO2 BC DE 4.5 KG.</t>
  </si>
  <si>
    <t>RECARGA EXTINTOR CO2 BC DE 05 KG.</t>
  </si>
  <si>
    <t>RECARGA EXTINTOR H2O DE 2.5 GLS.</t>
  </si>
  <si>
    <t>RECARGA EXTINTOR PQS ABC DE 06 KG NACIONAL  AL 90%</t>
  </si>
  <si>
    <t>RECARGA EXTINTOR ACETATO DE POTASIO DE 09 LTS.</t>
  </si>
  <si>
    <t xml:space="preserve">TOTAL RECARGA </t>
  </si>
  <si>
    <t>MANTENIMIENTO PREVENTIVO (PINTADO Y EVALUACIÓN DE REPUESTOS)</t>
  </si>
  <si>
    <t>MANTENIMIENTO PREVENTIVO EXTINTOR PQS ABC DE 04 KG.</t>
  </si>
  <si>
    <t>MANTENIMIENTO PREVENTIVO EXTINTOR PQS ABC DE 02 KG.</t>
  </si>
  <si>
    <t>MANTENIMIENTO PREVENTIVO EXTINTOR PQS ABC DE 06 KG CHINO AL 90%</t>
  </si>
  <si>
    <t>MANTENIMIENTO PREVENTIVO EXTINTOR PQS ABC DE 10 LBS.</t>
  </si>
  <si>
    <t>MANTENIMIENTO PREVENTIVO EXTINTOR PQS ABC DE 09 KG.</t>
  </si>
  <si>
    <t>MANTENIMIENTO PREVENTIVO EXTINTOR PQS ABC DE 06 KG.</t>
  </si>
  <si>
    <t>MANTENIMIENTO PREVENTIVO EXTINTOR PQS ABC DE 12 KG.</t>
  </si>
  <si>
    <t>MANTENIMIENTO PREVENTIVO EXTINTOR PQS ABC DE 30 LBS.</t>
  </si>
  <si>
    <t>MANTENIMIENTO PREVENTIVO EXTINTOR PQS ABC DE 25 KG.</t>
  </si>
  <si>
    <t>MANTENIMIENTO PREVENTIVO EXTINTOR CO2 BC DE 02 KG.</t>
  </si>
  <si>
    <t>MANTENIMIENTO PREVENTIVO EXTINTOR PQS ABC DE 50 KG.</t>
  </si>
  <si>
    <t>MANTENIMIENTO PREVENTIVO EXTINTOR CO2 BC DE 4.5 KG.</t>
  </si>
  <si>
    <t>MANTENIMIENTO PREVENTIVO EXTINTOR CO2 BC DE 05 KG.</t>
  </si>
  <si>
    <t>MANTENIMIENTO PREVENTIVO EXTINTOR PQS ABC DE 06 KG NACIONAL  AL 90%</t>
  </si>
  <si>
    <t>MANTENIMIENTO PREVENTIVO EXTINTOR H2O DE 2.5 GLS.</t>
  </si>
  <si>
    <t xml:space="preserve">TOTAL MANTENIMIENTO </t>
  </si>
  <si>
    <t>MANTENIMIENTO PREVENTIVO EXTINTOR ACETATO DE POTASIO DE 09 LTS.</t>
  </si>
  <si>
    <t>PRUEBA HIDROSTATICA EXTINTOR PQS ABC DE 04 KG.</t>
  </si>
  <si>
    <t>PRUEBA HIDROSTATICA  EXTINTOR PQS ABC DE 02 KG.</t>
  </si>
  <si>
    <t>PRUEBA HIDROSTATICA EXTINTOR PQS ABC DE 06 KG CHINO AL 90%</t>
  </si>
  <si>
    <t>PRUEBA HIDROSTATICA EXTINTOR PQS ABC DE 10 LBS.</t>
  </si>
  <si>
    <t>PRUEBA HIDROSTATICA EXTINTOR PQS ABC DE 09 KG.</t>
  </si>
  <si>
    <t>PRUEBA HIDROSTATICA EXTINTOR PQS ABC DE 06 KG.</t>
  </si>
  <si>
    <t>PRUEBA HIDROSTATICA EXTINTOR PQS ABC DE 12 KG.</t>
  </si>
  <si>
    <t>PRUEBA HIDROSTATICA  EXTINTOR PQS ABC DE 09 KG.</t>
  </si>
  <si>
    <t>PRUEBA HIDROSTATICA  EXTINTOR PQS ABC DE 30 LBS.</t>
  </si>
  <si>
    <t>PRUEBA HIDROSTATICA EXTINTOR PQS ABC DE 25 KG.</t>
  </si>
  <si>
    <t>PRUEBA HIDROSTATICA  EXTINTOR CO2 BC DE 02 KG.</t>
  </si>
  <si>
    <t>PRUEBA HIDROSTATICA EXTINTOR PQS ABC DE 50 KG.</t>
  </si>
  <si>
    <t>PRUEBA HIDROSTATICA EXTINTOR CO2 BC DE 4.5 KG.</t>
  </si>
  <si>
    <t>PRUEBA HIDROSTATICA  EXTINTOR CO2 BC DE 05 KG.</t>
  </si>
  <si>
    <t>PRUEBA HIDROSTATICA  EXTINTOR PQS ABC DE 06 KG NACIONAL  AL 90%</t>
  </si>
  <si>
    <t>PRUEBA HIDROSTATICA  EXTINTOR H2O DE 2.5 GLS.</t>
  </si>
  <si>
    <t xml:space="preserve">TOTAL PRUEBA HIDROSTATICA </t>
  </si>
  <si>
    <t xml:space="preserve">AÑOS DE EXPERIENCIA </t>
  </si>
  <si>
    <t xml:space="preserve">22 años </t>
  </si>
  <si>
    <t xml:space="preserve">7 años </t>
  </si>
  <si>
    <t>9 años</t>
  </si>
  <si>
    <t xml:space="preserve">10 años </t>
  </si>
  <si>
    <t>PRUEBA HIDROSTATICA  EXTINTOR ACETATO DE POTASIO DE 09 LTS.</t>
  </si>
  <si>
    <t xml:space="preserve">CAPACITACIONES </t>
  </si>
  <si>
    <t>SI</t>
  </si>
  <si>
    <t>CERTIFICADOS</t>
  </si>
  <si>
    <t xml:space="preserve">FORMA DE PAGO </t>
  </si>
  <si>
    <t>30 DIAS</t>
  </si>
  <si>
    <t>CONTADO</t>
  </si>
  <si>
    <t xml:space="preserve">PRECIO TOTAL RECARGA Y MANTENIMIENTO SIN IGV </t>
  </si>
  <si>
    <t xml:space="preserve">CONTADO </t>
  </si>
  <si>
    <t>RECARGA Y MANTENIMIENTO PLANTA ABC</t>
  </si>
  <si>
    <t xml:space="preserve">RECARGA Y MANTENIMIENTO PESQUERA ALTAIR </t>
  </si>
  <si>
    <t>CPM</t>
  </si>
  <si>
    <t>RECARGA EXTINTOR PQS ABC DE 02 KG.  - NACIONAL AL 75 %</t>
  </si>
  <si>
    <t>RECARGA EXTINTOR PQS ABC DE 04 KG.  - NACIONAL AL 75 %</t>
  </si>
  <si>
    <t>RECARGA EXTINTOR PQS ABC DE 09 KG.  - NACIONAL AL 75 %</t>
  </si>
  <si>
    <t>RECARGA EXTINTOR PQS ABC DE 04 KG.  - PYROCHEM UL AL 90 %</t>
  </si>
  <si>
    <t>RECARGA EXTINTOR PQS ABC DE 20 LBS. - PYROCHEM UL AL 90 %</t>
  </si>
  <si>
    <t>RECARGA EXTINTOR PQS ABC DE 06 KG.  - NACIONAL AL 75 %</t>
  </si>
  <si>
    <t>RECARGA EXTINTOR PQS ABC DE 12 KG.  - NACIONAL AL 75 %</t>
  </si>
  <si>
    <t>RECARGA EXTINTOR PQS ABC DE 30 LBS.  - PYROCHEM UL AL 90 %</t>
  </si>
  <si>
    <t>RECARGA EXTINTOR PQS ABC DE 50 KG.  - NACIONAL AL 75 %</t>
  </si>
  <si>
    <t>RECARGA EXTINTOR CO2 BC DE 05 LBS.</t>
  </si>
  <si>
    <t>RECARGA EXTINTOR CO2 BC DE 10 LBS.</t>
  </si>
  <si>
    <t>RECARGA EXTINTOR ACETATO DE POTASIO DE 2.5 GLS.</t>
  </si>
  <si>
    <t>RECARGA EXTINTOR ACETATO DE POTASIO UL DE 2.5 GLS.</t>
  </si>
  <si>
    <t>TOTAL RECARGA</t>
  </si>
  <si>
    <t>MANTENIMIENTO PREVENTIVO (PINTADO , EVALUACIÓN Y CAMBIO DE REPUESTOS)</t>
  </si>
  <si>
    <t>MANTENIMIENTO PREVENTIVO EXTINTOR PQS ABC DE 20 LBS.</t>
  </si>
  <si>
    <t>MANTENIMIENTO PREVENTIVO EXTINTOR CO2 BC DE 05 LBS.</t>
  </si>
  <si>
    <t>MANTENIMIENTO PREVENTIVO EXTINTOR ACETATO DE POTASIO DE 2.5 GLS.</t>
  </si>
  <si>
    <t>MANTENIMIENTO PREVENTIVO EXTINTOR CO2 BC DE 10 LBS.</t>
  </si>
  <si>
    <t>PRUEBA HIDROSTATICA EXTINTOR PQS ABC DE 02 KG.</t>
  </si>
  <si>
    <t>PRUEBA HIDROSTICA  EXTINTOR PQS ABC DE 04 KG.</t>
  </si>
  <si>
    <t>PRUEBA HIDROSTATICA EXTINTOR PQS ABC DE 20 LBS.</t>
  </si>
  <si>
    <t>PRUEBA HIDROSTATICA EXTINTOR PQS ABC DE 30 LBS.</t>
  </si>
  <si>
    <t>PRUEBA HIDROSTATICA EXTINTOR CO2 BC DE 05 KG.</t>
  </si>
  <si>
    <t>PRUEBA HIDROSTATICA EXTINTOR ACETATO DE POTASIO DE 2.5 GLS.</t>
  </si>
  <si>
    <t>PRUEBA HIDROSTATICA EXTINTOR CO2 BC DE 05 LBS.</t>
  </si>
  <si>
    <t>PRUEBA HIDROSTATICA EXTINTOR CO2 BC DE 10 LBS.</t>
  </si>
  <si>
    <t xml:space="preserve">22 AÑOS </t>
  </si>
  <si>
    <t>11 AÑOS</t>
  </si>
  <si>
    <t>1 AÑO</t>
  </si>
  <si>
    <t>9 AÑOS</t>
  </si>
  <si>
    <t>TOTAL PRUEBA HIDROSTATICA</t>
  </si>
  <si>
    <t xml:space="preserve">RECARGA Y MANTENIMIENTO PLANTA FRINOR </t>
  </si>
  <si>
    <t xml:space="preserve">RECARGA Y MANTENIMIENTO MUELLE CETUS </t>
  </si>
  <si>
    <t xml:space="preserve">RECARGA Y MANTENIMIENTO PLANTA COLAN </t>
  </si>
  <si>
    <t>RECARGA EXTINTOR PQS ABC DE 20 LBS.  - PYROCHEM AL 90 %</t>
  </si>
  <si>
    <t>RECARGA EXTINTOR PQS ABC DE 06 KG.  - PYROCHEM AL 90 %</t>
  </si>
  <si>
    <t>RECARGA EXTINTOR PQS ABC DE 30 LBS.  - PYROCHEM AL 90 %</t>
  </si>
  <si>
    <t>RECARGA EXTINTOR CO2 BC DE 20 LBS.</t>
  </si>
  <si>
    <t>RECARGA EXTINTOR PQS ABC DE 10 LBS. - NACIONAL AL 75 %</t>
  </si>
  <si>
    <t>RECARGA EXTINTOR PQS ABC DE 20 LBS. - NACIONAL AL 75 %</t>
  </si>
  <si>
    <t xml:space="preserve"> RECARGA EXTINTOR PQS ABC DE 12 KG.  - NACIONAL AL 75 %</t>
  </si>
  <si>
    <t xml:space="preserve"> RECARGA EXTINTOR CO2 BC DE 15 LBS.</t>
  </si>
  <si>
    <t>MANTENIMIENTO PREVENTIVO EXTINTOR CO2 BC DE 20 LBS.</t>
  </si>
  <si>
    <t xml:space="preserve">PRUEBA HIDROSTATICA </t>
  </si>
  <si>
    <t>PRUEBA HIDROSTATICA  PQS ABC DE 06 KG.  - NACIONAL AL 75 %</t>
  </si>
  <si>
    <t>PRUEBA HIDROSTATICA  PQS ABC DE 04 KG.  - NACIONAL AL 75 %</t>
  </si>
  <si>
    <t>PRUEBA HIDROSTATICA  PQS ABC DE 06 KG.  - PYROCHEM AL 90 %</t>
  </si>
  <si>
    <t>PRUEBA HIDROSTATICA  PQS ABC DE 20 LBS.  - PYROCHEM AL 90 %</t>
  </si>
  <si>
    <t>PRUEBA HIDROSTATICA  PQS ABC DE 09 KG.  - NACIONAL AL 75 %</t>
  </si>
  <si>
    <t>PRUEBA HIDROSTATICA  PQS ABC DE 12 KG.  - NACIONAL AL 75 %</t>
  </si>
  <si>
    <t>PRUEBA HIDROSTATICA  PQS ABC DE 30 LBS.  - PYROCHEM AL 90 %</t>
  </si>
  <si>
    <t>PRUEBA HIDROSTATICA  PQS ABC DE 50 KG.  - NACIONAL AL 75 %</t>
  </si>
  <si>
    <t>PRUEBA HIDROSTATICA  CO2 BC DE 20 LBS.</t>
  </si>
  <si>
    <t>PRUEBA HIDROSTATICA  CO2 BC DE 05 KG.</t>
  </si>
  <si>
    <t>PRUEBA HIDROSTATICA  ACETATO DE POTASIO DE 2.5 GLS.</t>
  </si>
  <si>
    <t>MANTENIMIENTO PREVENTIVO EXTINTOR CO2 BC DE 15 LBS.</t>
  </si>
  <si>
    <t>PRUEBA HIDROSTATICA</t>
  </si>
  <si>
    <t>PRUEBA HIDROSTATICA  EXTINTOR PQS ABC DE 06 KG.</t>
  </si>
  <si>
    <t>PRUEBA HIDROSTATICA  EXTINTOR PQS ABC DE 10 LBS.</t>
  </si>
  <si>
    <t>PRUEBA HIDROSTATICA  EXTINTOR PQS ABC DE 20 LBS.</t>
  </si>
  <si>
    <t>PRUEBA HIDROSTATICA  EXTINTOR PQS ABC DE 12 KG.</t>
  </si>
  <si>
    <t>PRUEBA HIDROSTATICA  EXTINTOR PQS ABC DE 50 KG.</t>
  </si>
  <si>
    <t>PRUEBA HIDROSTATICA  EXTINTOR CO2 BC DE 10 LBS.</t>
  </si>
  <si>
    <t>PRUEBA HIDROSTATICA  EXTINTOR CO2 BC DE 15 LBS.</t>
  </si>
  <si>
    <t>PRUEBA HIDROSTATICA  EXTINTOR ACETATO DE POTASIO DE 2.5 GLS.</t>
  </si>
  <si>
    <t>TOTAL PRUEBA</t>
  </si>
  <si>
    <t>RECARGA DE EXTINTOR 1KG PQS ABC AL 75%</t>
  </si>
  <si>
    <t>RECARGA DE EXTINTOR 6KG PQS ABC AL 75%</t>
  </si>
  <si>
    <t>RECARGA DE EXTINTOR 12KG PQS ABC AL 75%</t>
  </si>
  <si>
    <t>RECARGA DE EXTINTOR 25KG PQS ABC AL 75%</t>
  </si>
  <si>
    <t>RECARGA DE EXTINTOR 20LB PQS UL</t>
  </si>
  <si>
    <t>RECARGA DE EXTINTOR 5KG CO2</t>
  </si>
  <si>
    <t>RECARGA DE EXTINTOR 2.5GL H2O</t>
  </si>
  <si>
    <t>RECARGA DE EXTINTOR 6L ACETATO DE POTASIO</t>
  </si>
  <si>
    <t>MANTENIMIENTO DE EXTINTOR 1KG PQS ABC AL 75%</t>
  </si>
  <si>
    <t>MANTENIMIENTO DE EXTINTOR 6KG PQS ABC AL 75%</t>
  </si>
  <si>
    <t>MANTENIMIENTO DE EXTINTOR 12KG PQS ABC AL 75%</t>
  </si>
  <si>
    <t>MANTENIMIENTO DE EXTINTOR 25KG PQS ABC AL 75%</t>
  </si>
  <si>
    <t>MANTENIMIENTO DE EXTINTOR 20LB PQS UL</t>
  </si>
  <si>
    <t>MANTENIMIENTO DE EXTINTOR 6L ACETATO DE POTASIO</t>
  </si>
  <si>
    <t>PRUEBA HIDROSTATICA 1KG PQS ABC AL 75%</t>
  </si>
  <si>
    <t>PRUEBA HIDROSTATICA  6KG PQS ABC AL 75%</t>
  </si>
  <si>
    <t>PRUEBA HIDROSTATICA 12KG PQS ABC AL 75%</t>
  </si>
  <si>
    <t>PRUEBA HIDROSTATICA 25KG PQS ABC AL 75%</t>
  </si>
  <si>
    <t>PRUEBA HIDROSTATICA  20LB PQS UL</t>
  </si>
  <si>
    <t>PRUEBA HIDROSTATICA  5KG CO2</t>
  </si>
  <si>
    <t>PRUEBA HIDROSTATICA  2.5GL H2O</t>
  </si>
  <si>
    <t>PRUEBA HIDROSTATICA  6L ACETATO DE POTASIO</t>
  </si>
  <si>
    <t>TOTAL PRUEBAS HIDROSTATICAS</t>
  </si>
  <si>
    <t xml:space="preserve">FLETE </t>
  </si>
  <si>
    <t xml:space="preserve">20 AÑOS </t>
  </si>
  <si>
    <t xml:space="preserve">9 AÑOS </t>
  </si>
  <si>
    <t xml:space="preserve">30 Días </t>
  </si>
  <si>
    <t xml:space="preserve">Contado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</si>
</sst>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S/&quot;\ * #,##0.00_-;\-&quot;S/&quot;\ * #,##0.00_-;_-&quot;S/&quot;\ * &quot;-&quot;??_-;_-@_-"/>
    <numFmt numFmtId="164" formatCode="_-[$S/.-280A]* #,##0.00_-;\-[$S/.-280A]* #,##0.00_-;_-[$S/.-280A]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b/>
      <sz val="10"/>
      <name val="Calibri Light"/>
      <family val="2"/>
      <scheme val="major"/>
    </font>
    <font>
      <sz val="10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sz val="8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10"/>
      <color rgb="FF000000"/>
      <name val="Times New Roman"/>
      <charset val="204"/>
    </font>
    <font>
      <b/>
      <sz val="11"/>
      <name val="Calibri"/>
      <family val="2"/>
    </font>
    <font>
      <b/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BDBDBD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1" fillId="0" borderId="0"/>
  </cellStyleXfs>
  <cellXfs count="142">
    <xf numFmtId="0" fontId="0" fillId="0" borderId="0" xfId="0"/>
    <xf numFmtId="0" fontId="2" fillId="0" borderId="3" xfId="0" applyFont="1" applyBorder="1" applyAlignment="1">
      <alignment horizontal="center" vertical="center"/>
    </xf>
    <xf numFmtId="44" fontId="2" fillId="0" borderId="3" xfId="1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wrapText="1"/>
    </xf>
    <xf numFmtId="0" fontId="0" fillId="0" borderId="3" xfId="0" applyBorder="1"/>
    <xf numFmtId="0" fontId="0" fillId="0" borderId="2" xfId="0" applyBorder="1"/>
    <xf numFmtId="44" fontId="0" fillId="0" borderId="3" xfId="1" applyFont="1" applyBorder="1"/>
    <xf numFmtId="0" fontId="3" fillId="0" borderId="6" xfId="2" applyFont="1" applyBorder="1" applyAlignment="1">
      <alignment horizontal="center" vertical="center"/>
    </xf>
    <xf numFmtId="44" fontId="0" fillId="0" borderId="3" xfId="1" applyFont="1" applyFill="1" applyBorder="1"/>
    <xf numFmtId="0" fontId="5" fillId="2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3" fillId="0" borderId="7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4" fontId="0" fillId="0" borderId="4" xfId="1" applyFont="1" applyBorder="1"/>
    <xf numFmtId="0" fontId="5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/>
    <xf numFmtId="44" fontId="8" fillId="0" borderId="3" xfId="1" applyFont="1" applyBorder="1" applyAlignment="1">
      <alignment horizontal="right" vertical="top" shrinkToFit="1"/>
    </xf>
    <xf numFmtId="44" fontId="9" fillId="0" borderId="3" xfId="1" applyFont="1" applyBorder="1" applyAlignment="1">
      <alignment horizontal="right" vertical="top" shrinkToFit="1"/>
    </xf>
    <xf numFmtId="44" fontId="1" fillId="0" borderId="3" xfId="1" applyFont="1" applyBorder="1"/>
    <xf numFmtId="44" fontId="0" fillId="0" borderId="3" xfId="1" applyFont="1" applyBorder="1" applyAlignment="1"/>
    <xf numFmtId="0" fontId="7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164" fontId="0" fillId="0" borderId="3" xfId="0" applyNumberFormat="1" applyBorder="1"/>
    <xf numFmtId="44" fontId="0" fillId="0" borderId="3" xfId="0" applyNumberFormat="1" applyBorder="1"/>
    <xf numFmtId="1" fontId="9" fillId="0" borderId="3" xfId="2" applyNumberFormat="1" applyFont="1" applyBorder="1" applyAlignment="1">
      <alignment horizontal="center" vertical="center" shrinkToFit="1"/>
    </xf>
    <xf numFmtId="0" fontId="0" fillId="0" borderId="3" xfId="0" applyBorder="1" applyAlignment="1">
      <alignment horizontal="left"/>
    </xf>
    <xf numFmtId="0" fontId="7" fillId="0" borderId="4" xfId="0" applyFont="1" applyBorder="1" applyAlignment="1">
      <alignment horizontal="center" vertical="center"/>
    </xf>
    <xf numFmtId="44" fontId="0" fillId="0" borderId="4" xfId="0" applyNumberFormat="1" applyBorder="1"/>
    <xf numFmtId="44" fontId="0" fillId="0" borderId="0" xfId="0" applyNumberFormat="1"/>
    <xf numFmtId="44" fontId="7" fillId="0" borderId="3" xfId="1" applyFont="1" applyBorder="1" applyAlignment="1">
      <alignment horizontal="center" vertical="center"/>
    </xf>
    <xf numFmtId="44" fontId="0" fillId="0" borderId="0" xfId="1" applyFont="1"/>
    <xf numFmtId="0" fontId="0" fillId="0" borderId="3" xfId="1" applyNumberFormat="1" applyFont="1" applyBorder="1" applyAlignment="1">
      <alignment horizontal="center"/>
    </xf>
    <xf numFmtId="0" fontId="7" fillId="13" borderId="3" xfId="0" applyFont="1" applyFill="1" applyBorder="1" applyAlignment="1">
      <alignment horizontal="center" vertical="center"/>
    </xf>
    <xf numFmtId="0" fontId="10" fillId="0" borderId="3" xfId="2" applyFont="1" applyBorder="1" applyAlignment="1">
      <alignment vertical="top"/>
    </xf>
    <xf numFmtId="44" fontId="10" fillId="0" borderId="3" xfId="1" applyFont="1" applyBorder="1" applyAlignment="1">
      <alignment vertical="top"/>
    </xf>
    <xf numFmtId="0" fontId="7" fillId="13" borderId="4" xfId="0" applyFont="1" applyFill="1" applyBorder="1" applyAlignment="1">
      <alignment horizontal="center" vertical="center"/>
    </xf>
    <xf numFmtId="44" fontId="0" fillId="0" borderId="4" xfId="0" applyNumberFormat="1" applyBorder="1" applyAlignment="1">
      <alignment horizontal="center" vertical="center"/>
    </xf>
    <xf numFmtId="44" fontId="0" fillId="0" borderId="3" xfId="1" applyFont="1" applyFill="1" applyBorder="1" applyAlignment="1"/>
    <xf numFmtId="44" fontId="0" fillId="0" borderId="0" xfId="1" applyFont="1" applyFill="1" applyBorder="1" applyAlignment="1"/>
    <xf numFmtId="44" fontId="10" fillId="0" borderId="3" xfId="1" applyFont="1" applyFill="1" applyBorder="1" applyAlignment="1">
      <alignment vertical="top"/>
    </xf>
    <xf numFmtId="44" fontId="10" fillId="0" borderId="3" xfId="1" applyFont="1" applyBorder="1" applyAlignment="1">
      <alignment horizontal="center" vertical="top"/>
    </xf>
    <xf numFmtId="0" fontId="12" fillId="0" borderId="3" xfId="2" applyFont="1" applyBorder="1" applyAlignment="1">
      <alignment horizontal="center" vertical="top"/>
    </xf>
    <xf numFmtId="44" fontId="0" fillId="0" borderId="3" xfId="1" applyFont="1" applyBorder="1" applyAlignment="1">
      <alignment horizontal="center" vertical="center"/>
    </xf>
    <xf numFmtId="44" fontId="0" fillId="0" borderId="3" xfId="1" applyFont="1" applyBorder="1" applyAlignment="1">
      <alignment horizontal="center"/>
    </xf>
    <xf numFmtId="44" fontId="0" fillId="0" borderId="10" xfId="1" applyFont="1" applyBorder="1" applyAlignment="1">
      <alignment horizontal="center"/>
    </xf>
    <xf numFmtId="44" fontId="0" fillId="0" borderId="11" xfId="1" applyFont="1" applyBorder="1" applyAlignment="1">
      <alignment horizontal="center"/>
    </xf>
    <xf numFmtId="44" fontId="0" fillId="0" borderId="4" xfId="1" applyFont="1" applyBorder="1" applyAlignment="1">
      <alignment horizontal="center"/>
    </xf>
    <xf numFmtId="44" fontId="0" fillId="0" borderId="5" xfId="1" applyFont="1" applyBorder="1" applyAlignment="1">
      <alignment horizontal="center"/>
    </xf>
    <xf numFmtId="0" fontId="7" fillId="7" borderId="3" xfId="0" applyFont="1" applyFill="1" applyBorder="1" applyAlignment="1">
      <alignment horizontal="center"/>
    </xf>
    <xf numFmtId="0" fontId="7" fillId="8" borderId="3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7" fillId="12" borderId="3" xfId="0" applyFont="1" applyFill="1" applyBorder="1" applyAlignment="1">
      <alignment horizontal="center"/>
    </xf>
    <xf numFmtId="44" fontId="7" fillId="12" borderId="3" xfId="0" applyNumberFormat="1" applyFont="1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7" fillId="7" borderId="4" xfId="0" applyFont="1" applyFill="1" applyBorder="1" applyAlignment="1">
      <alignment horizontal="center"/>
    </xf>
    <xf numFmtId="0" fontId="7" fillId="7" borderId="5" xfId="0" applyFont="1" applyFill="1" applyBorder="1" applyAlignment="1">
      <alignment horizontal="center"/>
    </xf>
    <xf numFmtId="0" fontId="7" fillId="14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44" fontId="7" fillId="0" borderId="3" xfId="1" applyFont="1" applyBorder="1" applyAlignment="1">
      <alignment horizontal="center"/>
    </xf>
    <xf numFmtId="0" fontId="7" fillId="15" borderId="3" xfId="0" applyFont="1" applyFill="1" applyBorder="1" applyAlignment="1">
      <alignment horizontal="center"/>
    </xf>
    <xf numFmtId="0" fontId="7" fillId="9" borderId="10" xfId="0" applyFont="1" applyFill="1" applyBorder="1" applyAlignment="1">
      <alignment horizontal="center"/>
    </xf>
    <xf numFmtId="0" fontId="7" fillId="9" borderId="11" xfId="0" applyFont="1" applyFill="1" applyBorder="1" applyAlignment="1">
      <alignment horizontal="center"/>
    </xf>
    <xf numFmtId="44" fontId="7" fillId="0" borderId="10" xfId="0" applyNumberFormat="1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9" borderId="14" xfId="0" applyFont="1" applyFill="1" applyBorder="1" applyAlignment="1">
      <alignment horizontal="center"/>
    </xf>
    <xf numFmtId="0" fontId="7" fillId="9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7" fillId="9" borderId="3" xfId="0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44" fontId="7" fillId="0" borderId="3" xfId="0" applyNumberFormat="1" applyFont="1" applyBorder="1" applyAlignment="1">
      <alignment horizontal="center"/>
    </xf>
    <xf numFmtId="0" fontId="7" fillId="14" borderId="0" xfId="0" applyFont="1" applyFill="1" applyAlignment="1">
      <alignment horizontal="center"/>
    </xf>
    <xf numFmtId="0" fontId="7" fillId="9" borderId="12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7" fillId="10" borderId="0" xfId="0" applyFont="1" applyFill="1" applyAlignment="1">
      <alignment horizontal="center"/>
    </xf>
    <xf numFmtId="0" fontId="7" fillId="11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1" fontId="13" fillId="7" borderId="4" xfId="2" applyNumberFormat="1" applyFont="1" applyFill="1" applyBorder="1" applyAlignment="1">
      <alignment horizontal="center" vertical="center" shrinkToFit="1"/>
    </xf>
    <xf numFmtId="1" fontId="13" fillId="7" borderId="5" xfId="2" applyNumberFormat="1" applyFont="1" applyFill="1" applyBorder="1" applyAlignment="1">
      <alignment horizontal="center" vertical="center" shrinkToFit="1"/>
    </xf>
    <xf numFmtId="44" fontId="7" fillId="7" borderId="4" xfId="0" applyNumberFormat="1" applyFont="1" applyFill="1" applyBorder="1" applyAlignment="1">
      <alignment horizontal="center"/>
    </xf>
    <xf numFmtId="44" fontId="7" fillId="7" borderId="5" xfId="0" applyNumberFormat="1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10" borderId="3" xfId="0" applyFont="1" applyFill="1" applyBorder="1" applyAlignment="1">
      <alignment horizontal="center"/>
    </xf>
    <xf numFmtId="0" fontId="7" fillId="11" borderId="3" xfId="0" applyFont="1" applyFill="1" applyBorder="1" applyAlignment="1">
      <alignment horizontal="center"/>
    </xf>
    <xf numFmtId="0" fontId="7" fillId="9" borderId="4" xfId="0" applyFont="1" applyFill="1" applyBorder="1" applyAlignment="1">
      <alignment horizontal="center"/>
    </xf>
    <xf numFmtId="0" fontId="7" fillId="9" borderId="13" xfId="0" applyFont="1" applyFill="1" applyBorder="1" applyAlignment="1">
      <alignment horizontal="center"/>
    </xf>
    <xf numFmtId="44" fontId="0" fillId="0" borderId="13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10" borderId="3" xfId="0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44" fontId="0" fillId="0" borderId="4" xfId="0" applyNumberFormat="1" applyBorder="1" applyAlignment="1">
      <alignment horizontal="center"/>
    </xf>
    <xf numFmtId="44" fontId="0" fillId="0" borderId="5" xfId="0" applyNumberFormat="1" applyBorder="1" applyAlignment="1">
      <alignment horizontal="center"/>
    </xf>
    <xf numFmtId="44" fontId="0" fillId="0" borderId="3" xfId="0" applyNumberFormat="1" applyBorder="1" applyAlignment="1">
      <alignment horizontal="center"/>
    </xf>
    <xf numFmtId="0" fontId="7" fillId="0" borderId="13" xfId="0" applyFont="1" applyBorder="1" applyAlignment="1">
      <alignment horizontal="center"/>
    </xf>
    <xf numFmtId="44" fontId="7" fillId="0" borderId="4" xfId="1" applyFont="1" applyBorder="1" applyAlignment="1">
      <alignment horizontal="center"/>
    </xf>
    <xf numFmtId="44" fontId="7" fillId="0" borderId="5" xfId="1" applyFont="1" applyBorder="1" applyAlignment="1">
      <alignment horizontal="center"/>
    </xf>
    <xf numFmtId="0" fontId="0" fillId="9" borderId="10" xfId="0" applyFill="1" applyBorder="1" applyAlignment="1">
      <alignment horizontal="center"/>
    </xf>
    <xf numFmtId="0" fontId="0" fillId="9" borderId="11" xfId="0" applyFill="1" applyBorder="1" applyAlignment="1">
      <alignment horizontal="center"/>
    </xf>
    <xf numFmtId="44" fontId="7" fillId="0" borderId="11" xfId="0" applyNumberFormat="1" applyFont="1" applyBorder="1" applyAlignment="1">
      <alignment horizontal="center"/>
    </xf>
    <xf numFmtId="44" fontId="7" fillId="9" borderId="3" xfId="1" applyFont="1" applyFill="1" applyBorder="1" applyAlignment="1">
      <alignment horizontal="center"/>
    </xf>
    <xf numFmtId="44" fontId="0" fillId="3" borderId="3" xfId="1" applyFont="1" applyFill="1" applyBorder="1" applyAlignment="1">
      <alignment horizontal="center"/>
    </xf>
    <xf numFmtId="44" fontId="0" fillId="10" borderId="3" xfId="1" applyFont="1" applyFill="1" applyBorder="1" applyAlignment="1">
      <alignment horizontal="center"/>
    </xf>
    <xf numFmtId="0" fontId="0" fillId="9" borderId="15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44" fontId="7" fillId="7" borderId="3" xfId="0" applyNumberFormat="1" applyFont="1" applyFill="1" applyBorder="1" applyAlignment="1">
      <alignment horizontal="center"/>
    </xf>
    <xf numFmtId="0" fontId="7" fillId="7" borderId="13" xfId="0" applyFont="1" applyFill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164" fontId="7" fillId="0" borderId="5" xfId="0" applyNumberFormat="1" applyFont="1" applyBorder="1" applyAlignment="1">
      <alignment horizontal="center"/>
    </xf>
    <xf numFmtId="0" fontId="7" fillId="13" borderId="4" xfId="0" applyFont="1" applyFill="1" applyBorder="1" applyAlignment="1">
      <alignment horizontal="center"/>
    </xf>
    <xf numFmtId="0" fontId="7" fillId="13" borderId="5" xfId="0" applyFont="1" applyFill="1" applyBorder="1" applyAlignment="1">
      <alignment horizontal="center"/>
    </xf>
    <xf numFmtId="44" fontId="0" fillId="0" borderId="4" xfId="1" applyFont="1" applyBorder="1" applyAlignment="1">
      <alignment horizontal="center" vertical="center"/>
    </xf>
    <xf numFmtId="44" fontId="0" fillId="0" borderId="5" xfId="1" applyFont="1" applyBorder="1" applyAlignment="1">
      <alignment horizontal="center" vertical="center"/>
    </xf>
    <xf numFmtId="44" fontId="7" fillId="7" borderId="4" xfId="1" applyFont="1" applyFill="1" applyBorder="1" applyAlignment="1">
      <alignment horizontal="center" vertical="center"/>
    </xf>
    <xf numFmtId="44" fontId="7" fillId="7" borderId="5" xfId="1" applyFont="1" applyFill="1" applyBorder="1" applyAlignment="1">
      <alignment horizontal="center" vertical="center"/>
    </xf>
    <xf numFmtId="44" fontId="7" fillId="7" borderId="4" xfId="1" applyFont="1" applyFill="1" applyBorder="1" applyAlignment="1">
      <alignment horizontal="center"/>
    </xf>
    <xf numFmtId="44" fontId="7" fillId="7" borderId="5" xfId="1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44" fontId="7" fillId="0" borderId="4" xfId="1" applyFont="1" applyFill="1" applyBorder="1" applyAlignment="1">
      <alignment horizontal="center"/>
    </xf>
    <xf numFmtId="44" fontId="7" fillId="0" borderId="5" xfId="1" applyFont="1" applyFill="1" applyBorder="1" applyAlignment="1">
      <alignment horizontal="center"/>
    </xf>
  </cellXfs>
  <cellStyles count="4">
    <cellStyle name="Moneda" xfId="1" builtinId="4"/>
    <cellStyle name="Normal" xfId="0" builtinId="0"/>
    <cellStyle name="Normal 2" xfId="2" xr:uid="{41CDD6C8-0B1B-4FB8-8216-717B0B004B0D}"/>
    <cellStyle name="Normal 3" xfId="3" xr:uid="{B5DD2802-7F9B-44F3-BD56-ECCC9C01FD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D1BDA-650E-4439-9969-831DAD03F239}">
  <sheetPr filterMode="1"/>
  <dimension ref="A1:R997"/>
  <sheetViews>
    <sheetView zoomScale="90" zoomScaleNormal="90" workbookViewId="0">
      <selection activeCell="M68" sqref="M68"/>
    </sheetView>
  </sheetViews>
  <sheetFormatPr baseColWidth="10" defaultColWidth="11.44140625" defaultRowHeight="14.4" x14ac:dyDescent="0.3"/>
  <cols>
    <col min="2" max="2" width="21" bestFit="1" customWidth="1"/>
    <col min="3" max="3" width="34.33203125" bestFit="1" customWidth="1"/>
    <col min="6" max="6" width="11.5546875" bestFit="1" customWidth="1"/>
    <col min="7" max="7" width="11.5546875" customWidth="1"/>
    <col min="8" max="8" width="12.5546875" customWidth="1"/>
    <col min="9" max="9" width="11.44140625" customWidth="1"/>
    <col min="10" max="10" width="12.109375" customWidth="1"/>
    <col min="11" max="11" width="11.5546875" style="12" customWidth="1"/>
    <col min="12" max="12" width="12.109375" style="12" customWidth="1"/>
    <col min="13" max="14" width="11.44140625" customWidth="1"/>
    <col min="15" max="15" width="11.5546875" customWidth="1"/>
    <col min="16" max="16" width="12.109375" customWidth="1"/>
  </cols>
  <sheetData>
    <row r="1" spans="1:18" x14ac:dyDescent="0.3">
      <c r="A1" s="62" t="s">
        <v>0</v>
      </c>
      <c r="B1" s="62" t="s">
        <v>1</v>
      </c>
      <c r="C1" s="62" t="s">
        <v>2</v>
      </c>
      <c r="D1" s="62" t="s">
        <v>3</v>
      </c>
      <c r="E1" s="62" t="s">
        <v>4</v>
      </c>
      <c r="F1" s="62" t="s">
        <v>5</v>
      </c>
      <c r="G1" s="63" t="s">
        <v>6</v>
      </c>
      <c r="H1" s="64"/>
      <c r="I1" s="65" t="s">
        <v>7</v>
      </c>
      <c r="J1" s="66"/>
      <c r="K1" s="71" t="s">
        <v>8</v>
      </c>
      <c r="L1" s="71"/>
      <c r="M1" s="67" t="s">
        <v>9</v>
      </c>
      <c r="N1" s="68"/>
      <c r="O1" s="69" t="s">
        <v>10</v>
      </c>
      <c r="P1" s="70"/>
      <c r="Q1" s="63" t="s">
        <v>11</v>
      </c>
      <c r="R1" s="64"/>
    </row>
    <row r="2" spans="1:18" ht="25.5" customHeight="1" x14ac:dyDescent="0.3">
      <c r="A2" s="62"/>
      <c r="B2" s="62"/>
      <c r="C2" s="62"/>
      <c r="D2" s="62"/>
      <c r="E2" s="62"/>
      <c r="F2" s="62"/>
      <c r="G2" s="3" t="s">
        <v>12</v>
      </c>
      <c r="H2" s="3" t="s">
        <v>13</v>
      </c>
      <c r="I2" s="3" t="s">
        <v>12</v>
      </c>
      <c r="J2" s="3" t="s">
        <v>13</v>
      </c>
      <c r="K2" s="3" t="s">
        <v>12</v>
      </c>
      <c r="L2" s="3" t="s">
        <v>13</v>
      </c>
      <c r="M2" s="3" t="s">
        <v>12</v>
      </c>
      <c r="N2" s="17" t="s">
        <v>13</v>
      </c>
      <c r="O2" s="3" t="s">
        <v>12</v>
      </c>
      <c r="P2" s="3" t="s">
        <v>13</v>
      </c>
      <c r="Q2" s="25" t="s">
        <v>12</v>
      </c>
      <c r="R2" s="3" t="s">
        <v>13</v>
      </c>
    </row>
    <row r="3" spans="1:18" hidden="1" x14ac:dyDescent="0.3">
      <c r="A3" s="8" t="s">
        <v>14</v>
      </c>
      <c r="B3" s="4" t="s">
        <v>15</v>
      </c>
      <c r="C3" s="4" t="s">
        <v>16</v>
      </c>
      <c r="D3" s="5" t="s">
        <v>17</v>
      </c>
      <c r="E3" s="18" t="s">
        <v>18</v>
      </c>
      <c r="F3" s="1">
        <v>4</v>
      </c>
      <c r="G3" s="2">
        <v>67.766099999999994</v>
      </c>
      <c r="H3" s="2">
        <f>F3*G3</f>
        <v>271.06439999999998</v>
      </c>
      <c r="I3" s="14">
        <v>190</v>
      </c>
      <c r="J3" s="14">
        <f>F3*I3</f>
        <v>760</v>
      </c>
      <c r="K3" s="14">
        <v>82.3</v>
      </c>
      <c r="L3" s="14">
        <f t="shared" ref="L3:L34" si="0">F3*K3</f>
        <v>329.2</v>
      </c>
      <c r="M3" s="14"/>
      <c r="N3" s="24"/>
      <c r="O3" s="14"/>
      <c r="P3" s="14"/>
      <c r="Q3" s="31">
        <v>50.847457627118644</v>
      </c>
      <c r="R3" s="31">
        <f>F3*Q3</f>
        <v>203.38983050847457</v>
      </c>
    </row>
    <row r="4" spans="1:18" hidden="1" x14ac:dyDescent="0.3">
      <c r="A4" s="8" t="s">
        <v>14</v>
      </c>
      <c r="B4" s="5" t="s">
        <v>19</v>
      </c>
      <c r="C4" s="4" t="s">
        <v>19</v>
      </c>
      <c r="D4" s="4" t="s">
        <v>20</v>
      </c>
      <c r="E4" s="18" t="s">
        <v>18</v>
      </c>
      <c r="F4" s="1">
        <v>15</v>
      </c>
      <c r="G4" s="2">
        <v>84.745762711864401</v>
      </c>
      <c r="H4" s="2">
        <f t="shared" ref="H4:H5" si="1">F4*G4</f>
        <v>1271.1864406779659</v>
      </c>
      <c r="I4" s="14">
        <v>150</v>
      </c>
      <c r="J4" s="14">
        <f t="shared" ref="J4:J37" si="2">F4*I4</f>
        <v>2250</v>
      </c>
      <c r="K4" s="14">
        <v>85</v>
      </c>
      <c r="L4" s="14">
        <f t="shared" si="0"/>
        <v>1275</v>
      </c>
      <c r="M4" s="14"/>
      <c r="N4" s="24"/>
      <c r="O4" s="14"/>
      <c r="P4" s="14"/>
      <c r="Q4" s="31"/>
      <c r="R4" s="31">
        <f t="shared" ref="R4:R25" si="3">F4*Q4</f>
        <v>0</v>
      </c>
    </row>
    <row r="5" spans="1:18" hidden="1" x14ac:dyDescent="0.3">
      <c r="A5" s="8" t="s">
        <v>14</v>
      </c>
      <c r="B5" s="4" t="s">
        <v>15</v>
      </c>
      <c r="C5" s="4" t="s">
        <v>16</v>
      </c>
      <c r="D5" s="4" t="s">
        <v>21</v>
      </c>
      <c r="E5" s="18" t="s">
        <v>18</v>
      </c>
      <c r="F5" s="1">
        <v>3</v>
      </c>
      <c r="G5" s="2">
        <v>25.423729000000002</v>
      </c>
      <c r="H5" s="2">
        <f t="shared" si="1"/>
        <v>76.271186999999998</v>
      </c>
      <c r="I5" s="14">
        <v>90</v>
      </c>
      <c r="J5" s="14">
        <f t="shared" si="2"/>
        <v>270</v>
      </c>
      <c r="K5" s="14">
        <v>50</v>
      </c>
      <c r="L5" s="14">
        <f t="shared" si="0"/>
        <v>150</v>
      </c>
      <c r="M5" s="14"/>
      <c r="N5" s="24"/>
      <c r="O5" s="14"/>
      <c r="P5" s="14"/>
      <c r="Q5" s="31">
        <v>21.1864406779661</v>
      </c>
      <c r="R5" s="31">
        <f t="shared" si="3"/>
        <v>63.559322033898297</v>
      </c>
    </row>
    <row r="6" spans="1:18" hidden="1" x14ac:dyDescent="0.3">
      <c r="A6" s="8" t="s">
        <v>14</v>
      </c>
      <c r="B6" s="4" t="s">
        <v>15</v>
      </c>
      <c r="C6" s="4" t="s">
        <v>16</v>
      </c>
      <c r="D6" s="4" t="s">
        <v>22</v>
      </c>
      <c r="E6" s="18" t="s">
        <v>18</v>
      </c>
      <c r="F6" s="1">
        <v>15</v>
      </c>
      <c r="G6" s="2">
        <v>50.847458000000003</v>
      </c>
      <c r="H6" s="2">
        <f t="shared" ref="H6:H11" si="4">F6*G6</f>
        <v>762.71187000000009</v>
      </c>
      <c r="I6" s="14">
        <v>150</v>
      </c>
      <c r="J6" s="14">
        <f t="shared" si="2"/>
        <v>2250</v>
      </c>
      <c r="K6" s="14">
        <v>69.900000000000006</v>
      </c>
      <c r="L6" s="14">
        <f t="shared" si="0"/>
        <v>1048.5</v>
      </c>
      <c r="M6" s="14"/>
      <c r="N6" s="24"/>
      <c r="O6" s="14"/>
      <c r="P6" s="14"/>
      <c r="Q6" s="31">
        <v>46.610169491525426</v>
      </c>
      <c r="R6" s="31">
        <f t="shared" si="3"/>
        <v>699.15254237288138</v>
      </c>
    </row>
    <row r="7" spans="1:18" hidden="1" x14ac:dyDescent="0.3">
      <c r="A7" s="8" t="s">
        <v>14</v>
      </c>
      <c r="B7" s="4" t="s">
        <v>15</v>
      </c>
      <c r="C7" s="4" t="s">
        <v>16</v>
      </c>
      <c r="D7" s="4" t="s">
        <v>23</v>
      </c>
      <c r="E7" s="18" t="s">
        <v>18</v>
      </c>
      <c r="F7" s="1">
        <v>8</v>
      </c>
      <c r="G7" s="2">
        <v>33.898305000000001</v>
      </c>
      <c r="H7" s="2">
        <f t="shared" si="4"/>
        <v>271.18644</v>
      </c>
      <c r="I7" s="14">
        <v>100</v>
      </c>
      <c r="J7" s="14">
        <f t="shared" si="2"/>
        <v>800</v>
      </c>
      <c r="K7" s="14">
        <v>60.5</v>
      </c>
      <c r="L7" s="14">
        <f t="shared" si="0"/>
        <v>484</v>
      </c>
      <c r="M7" s="14"/>
      <c r="N7" s="24"/>
      <c r="O7" s="14"/>
      <c r="P7" s="14"/>
      <c r="Q7" s="31">
        <v>33.898305084745765</v>
      </c>
      <c r="R7" s="31">
        <f t="shared" si="3"/>
        <v>271.18644067796612</v>
      </c>
    </row>
    <row r="8" spans="1:18" hidden="1" x14ac:dyDescent="0.3">
      <c r="A8" s="8" t="s">
        <v>14</v>
      </c>
      <c r="B8" s="4" t="s">
        <v>15</v>
      </c>
      <c r="C8" s="4" t="s">
        <v>16</v>
      </c>
      <c r="D8" s="5" t="s">
        <v>24</v>
      </c>
      <c r="E8" s="18" t="s">
        <v>18</v>
      </c>
      <c r="F8" s="1">
        <v>2</v>
      </c>
      <c r="G8" s="2">
        <v>296.61016999999998</v>
      </c>
      <c r="H8" s="2">
        <f t="shared" si="4"/>
        <v>593.22033999999996</v>
      </c>
      <c r="I8" s="14">
        <v>790</v>
      </c>
      <c r="J8" s="14">
        <f t="shared" si="2"/>
        <v>1580</v>
      </c>
      <c r="K8" s="14">
        <v>300</v>
      </c>
      <c r="L8" s="14">
        <f t="shared" si="0"/>
        <v>600</v>
      </c>
      <c r="M8" s="14"/>
      <c r="N8" s="24"/>
      <c r="O8" s="14"/>
      <c r="P8" s="14"/>
      <c r="Q8" s="31">
        <v>152.54237288135593</v>
      </c>
      <c r="R8" s="31">
        <f t="shared" si="3"/>
        <v>305.08474576271186</v>
      </c>
    </row>
    <row r="9" spans="1:18" hidden="1" x14ac:dyDescent="0.3">
      <c r="A9" s="8" t="s">
        <v>14</v>
      </c>
      <c r="B9" s="4" t="s">
        <v>25</v>
      </c>
      <c r="C9" s="4" t="s">
        <v>25</v>
      </c>
      <c r="D9" s="5" t="s">
        <v>26</v>
      </c>
      <c r="E9" s="18" t="s">
        <v>18</v>
      </c>
      <c r="F9" s="1">
        <v>1</v>
      </c>
      <c r="G9" s="2">
        <v>110.16949152542372</v>
      </c>
      <c r="H9" s="2">
        <f t="shared" si="4"/>
        <v>110.16949152542372</v>
      </c>
      <c r="I9" s="14">
        <v>230</v>
      </c>
      <c r="J9" s="14">
        <f t="shared" si="2"/>
        <v>230</v>
      </c>
      <c r="K9" s="14">
        <v>120</v>
      </c>
      <c r="L9" s="14">
        <f t="shared" si="0"/>
        <v>120</v>
      </c>
      <c r="M9" s="14"/>
      <c r="N9" s="24"/>
      <c r="O9" s="14"/>
      <c r="P9" s="14"/>
      <c r="Q9" s="31">
        <v>67.79661016949153</v>
      </c>
      <c r="R9" s="31">
        <f t="shared" si="3"/>
        <v>67.79661016949153</v>
      </c>
    </row>
    <row r="10" spans="1:18" hidden="1" x14ac:dyDescent="0.3">
      <c r="A10" s="8" t="s">
        <v>14</v>
      </c>
      <c r="B10" s="5" t="s">
        <v>15</v>
      </c>
      <c r="C10" s="5" t="s">
        <v>27</v>
      </c>
      <c r="D10" s="4" t="s">
        <v>21</v>
      </c>
      <c r="E10" s="18" t="s">
        <v>28</v>
      </c>
      <c r="F10" s="1">
        <v>1</v>
      </c>
      <c r="G10" s="2">
        <v>67.796610000000001</v>
      </c>
      <c r="H10" s="2">
        <f t="shared" si="4"/>
        <v>67.796610000000001</v>
      </c>
      <c r="I10" s="14"/>
      <c r="J10" s="14">
        <f t="shared" si="2"/>
        <v>0</v>
      </c>
      <c r="K10" s="14">
        <v>98.8</v>
      </c>
      <c r="L10" s="14">
        <f t="shared" si="0"/>
        <v>98.8</v>
      </c>
      <c r="M10" s="14"/>
      <c r="N10" s="24"/>
      <c r="O10" s="14"/>
      <c r="P10" s="14"/>
      <c r="Q10" s="31">
        <v>25.423728813559322</v>
      </c>
      <c r="R10" s="31">
        <f t="shared" si="3"/>
        <v>25.423728813559322</v>
      </c>
    </row>
    <row r="11" spans="1:18" hidden="1" x14ac:dyDescent="0.3">
      <c r="A11" s="8" t="s">
        <v>14</v>
      </c>
      <c r="B11" s="4" t="s">
        <v>15</v>
      </c>
      <c r="C11" s="4" t="s">
        <v>16</v>
      </c>
      <c r="D11" s="5" t="s">
        <v>29</v>
      </c>
      <c r="E11" s="18" t="s">
        <v>18</v>
      </c>
      <c r="F11" s="1">
        <v>5</v>
      </c>
      <c r="G11" s="2">
        <v>21.186440999999999</v>
      </c>
      <c r="H11" s="2">
        <f t="shared" si="4"/>
        <v>105.932205</v>
      </c>
      <c r="I11" s="14">
        <v>60</v>
      </c>
      <c r="J11" s="14">
        <f t="shared" si="2"/>
        <v>300</v>
      </c>
      <c r="K11" s="29">
        <v>40</v>
      </c>
      <c r="L11" s="14">
        <f t="shared" si="0"/>
        <v>200</v>
      </c>
      <c r="M11" s="14"/>
      <c r="N11" s="24"/>
      <c r="O11" s="14"/>
      <c r="P11" s="14"/>
      <c r="Q11" s="31">
        <v>12.711864406779661</v>
      </c>
      <c r="R11" s="31">
        <f t="shared" si="3"/>
        <v>63.559322033898304</v>
      </c>
    </row>
    <row r="12" spans="1:18" hidden="1" x14ac:dyDescent="0.3">
      <c r="A12" s="8" t="s">
        <v>30</v>
      </c>
      <c r="B12" s="5" t="s">
        <v>15</v>
      </c>
      <c r="C12" s="5" t="s">
        <v>31</v>
      </c>
      <c r="D12" s="4" t="s">
        <v>23</v>
      </c>
      <c r="E12" s="19" t="s">
        <v>18</v>
      </c>
      <c r="F12" s="1">
        <v>7</v>
      </c>
      <c r="G12" s="2">
        <v>33.898305084745765</v>
      </c>
      <c r="H12" s="2">
        <f>G12*F12</f>
        <v>237.28813559322035</v>
      </c>
      <c r="I12" s="14">
        <v>100</v>
      </c>
      <c r="J12" s="14">
        <f t="shared" si="2"/>
        <v>700</v>
      </c>
      <c r="K12" s="14">
        <v>50.5</v>
      </c>
      <c r="L12" s="14">
        <f t="shared" si="0"/>
        <v>353.5</v>
      </c>
      <c r="M12" s="14"/>
      <c r="N12" s="24"/>
      <c r="O12" s="14"/>
      <c r="P12" s="14"/>
      <c r="Q12" s="31">
        <v>33.898305084745765</v>
      </c>
      <c r="R12" s="31">
        <f t="shared" si="3"/>
        <v>237.28813559322035</v>
      </c>
    </row>
    <row r="13" spans="1:18" hidden="1" x14ac:dyDescent="0.3">
      <c r="A13" s="8" t="s">
        <v>30</v>
      </c>
      <c r="B13" s="5" t="s">
        <v>19</v>
      </c>
      <c r="C13" s="5" t="s">
        <v>19</v>
      </c>
      <c r="D13" s="5" t="s">
        <v>32</v>
      </c>
      <c r="E13" s="19" t="s">
        <v>18</v>
      </c>
      <c r="F13" s="1">
        <v>1</v>
      </c>
      <c r="G13" s="2">
        <v>130</v>
      </c>
      <c r="H13" s="2">
        <f t="shared" ref="H13:H25" si="5">G13*F13</f>
        <v>130</v>
      </c>
      <c r="I13" s="14">
        <v>180</v>
      </c>
      <c r="J13" s="14">
        <f t="shared" si="2"/>
        <v>180</v>
      </c>
      <c r="K13" s="14">
        <v>91.25</v>
      </c>
      <c r="L13" s="14">
        <f t="shared" si="0"/>
        <v>91.25</v>
      </c>
      <c r="M13" s="14"/>
      <c r="N13" s="24"/>
      <c r="O13" s="14"/>
      <c r="P13" s="14"/>
      <c r="Q13" s="31"/>
      <c r="R13" s="31">
        <f t="shared" si="3"/>
        <v>0</v>
      </c>
    </row>
    <row r="14" spans="1:18" hidden="1" x14ac:dyDescent="0.3">
      <c r="A14" s="8" t="s">
        <v>30</v>
      </c>
      <c r="B14" s="6" t="s">
        <v>33</v>
      </c>
      <c r="C14" s="5" t="s">
        <v>33</v>
      </c>
      <c r="D14" s="5" t="s">
        <v>26</v>
      </c>
      <c r="E14" s="19" t="s">
        <v>18</v>
      </c>
      <c r="F14" s="1">
        <v>1</v>
      </c>
      <c r="G14" s="2">
        <v>33.898305084745765</v>
      </c>
      <c r="H14" s="2">
        <f t="shared" si="5"/>
        <v>33.898305084745765</v>
      </c>
      <c r="I14" s="14">
        <v>80</v>
      </c>
      <c r="J14" s="14">
        <f t="shared" si="2"/>
        <v>80</v>
      </c>
      <c r="K14" s="14">
        <v>60</v>
      </c>
      <c r="L14" s="14">
        <f t="shared" si="0"/>
        <v>60</v>
      </c>
      <c r="M14" s="14"/>
      <c r="N14" s="24"/>
      <c r="O14" s="14"/>
      <c r="P14" s="14"/>
      <c r="Q14" s="31"/>
      <c r="R14" s="31">
        <f t="shared" si="3"/>
        <v>0</v>
      </c>
    </row>
    <row r="15" spans="1:18" hidden="1" x14ac:dyDescent="0.3">
      <c r="A15" s="8" t="s">
        <v>30</v>
      </c>
      <c r="B15" s="5" t="s">
        <v>15</v>
      </c>
      <c r="C15" s="5" t="s">
        <v>31</v>
      </c>
      <c r="D15" s="5" t="s">
        <v>34</v>
      </c>
      <c r="E15" s="19" t="s">
        <v>18</v>
      </c>
      <c r="F15" s="1">
        <v>10</v>
      </c>
      <c r="G15" s="2">
        <v>67.79661016949153</v>
      </c>
      <c r="H15" s="2">
        <f t="shared" si="5"/>
        <v>677.96610169491532</v>
      </c>
      <c r="I15" s="14">
        <v>190</v>
      </c>
      <c r="J15" s="14">
        <f t="shared" si="2"/>
        <v>1900</v>
      </c>
      <c r="K15" s="14">
        <v>70</v>
      </c>
      <c r="L15" s="14">
        <f t="shared" si="0"/>
        <v>700</v>
      </c>
      <c r="M15" s="14"/>
      <c r="N15" s="24"/>
      <c r="O15" s="14"/>
      <c r="P15" s="14"/>
      <c r="Q15" s="31">
        <v>50.847457627118644</v>
      </c>
      <c r="R15" s="31">
        <f t="shared" si="3"/>
        <v>508.47457627118644</v>
      </c>
    </row>
    <row r="16" spans="1:18" hidden="1" x14ac:dyDescent="0.3">
      <c r="A16" s="8" t="s">
        <v>30</v>
      </c>
      <c r="B16" s="5" t="s">
        <v>19</v>
      </c>
      <c r="C16" s="5" t="s">
        <v>19</v>
      </c>
      <c r="D16" s="6" t="s">
        <v>35</v>
      </c>
      <c r="E16" s="19" t="s">
        <v>28</v>
      </c>
      <c r="F16" s="1">
        <v>3</v>
      </c>
      <c r="G16" s="2">
        <v>84.745762711864401</v>
      </c>
      <c r="H16" s="2">
        <f t="shared" si="5"/>
        <v>254.23728813559319</v>
      </c>
      <c r="I16" s="14">
        <v>140</v>
      </c>
      <c r="J16" s="14">
        <f t="shared" si="2"/>
        <v>420</v>
      </c>
      <c r="K16" s="14">
        <v>45.1</v>
      </c>
      <c r="L16" s="14">
        <f t="shared" si="0"/>
        <v>135.30000000000001</v>
      </c>
      <c r="M16" s="14"/>
      <c r="N16" s="24"/>
      <c r="O16" s="14"/>
      <c r="P16" s="14"/>
      <c r="Q16" s="31">
        <v>76.271186440677965</v>
      </c>
      <c r="R16" s="31">
        <f t="shared" si="3"/>
        <v>228.81355932203388</v>
      </c>
    </row>
    <row r="17" spans="1:18" hidden="1" x14ac:dyDescent="0.3">
      <c r="A17" s="8" t="s">
        <v>30</v>
      </c>
      <c r="B17" s="5" t="s">
        <v>15</v>
      </c>
      <c r="C17" s="5" t="s">
        <v>31</v>
      </c>
      <c r="D17" s="4" t="s">
        <v>22</v>
      </c>
      <c r="E17" s="19" t="s">
        <v>18</v>
      </c>
      <c r="F17" s="1">
        <v>1</v>
      </c>
      <c r="G17" s="2">
        <v>50.847457627118644</v>
      </c>
      <c r="H17" s="2">
        <f t="shared" si="5"/>
        <v>50.847457627118644</v>
      </c>
      <c r="I17" s="14">
        <v>150</v>
      </c>
      <c r="J17" s="14">
        <f t="shared" si="2"/>
        <v>150</v>
      </c>
      <c r="K17" s="14">
        <v>60</v>
      </c>
      <c r="L17" s="14">
        <f t="shared" si="0"/>
        <v>60</v>
      </c>
      <c r="M17" s="14"/>
      <c r="N17" s="24"/>
      <c r="O17" s="14"/>
      <c r="P17" s="14"/>
      <c r="Q17" s="31">
        <v>46.610169491525426</v>
      </c>
      <c r="R17" s="31">
        <f t="shared" si="3"/>
        <v>46.610169491525426</v>
      </c>
    </row>
    <row r="18" spans="1:18" hidden="1" x14ac:dyDescent="0.3">
      <c r="A18" s="8" t="s">
        <v>30</v>
      </c>
      <c r="B18" s="4" t="s">
        <v>25</v>
      </c>
      <c r="C18" s="4" t="s">
        <v>25</v>
      </c>
      <c r="D18" s="5" t="s">
        <v>26</v>
      </c>
      <c r="E18" s="19" t="s">
        <v>18</v>
      </c>
      <c r="F18" s="1">
        <v>1</v>
      </c>
      <c r="G18" s="2">
        <v>110.16949152542372</v>
      </c>
      <c r="H18" s="2">
        <f t="shared" si="5"/>
        <v>110.16949152542372</v>
      </c>
      <c r="I18" s="14">
        <v>230</v>
      </c>
      <c r="J18" s="14">
        <f t="shared" si="2"/>
        <v>230</v>
      </c>
      <c r="K18" s="14">
        <v>70</v>
      </c>
      <c r="L18" s="14">
        <f t="shared" si="0"/>
        <v>70</v>
      </c>
      <c r="M18" s="14"/>
      <c r="N18" s="24"/>
      <c r="O18" s="14"/>
      <c r="P18" s="14"/>
      <c r="Q18" s="31">
        <v>67.79661016949153</v>
      </c>
      <c r="R18" s="31">
        <f t="shared" si="3"/>
        <v>67.79661016949153</v>
      </c>
    </row>
    <row r="19" spans="1:18" hidden="1" x14ac:dyDescent="0.3">
      <c r="A19" s="8" t="s">
        <v>30</v>
      </c>
      <c r="B19" s="5" t="s">
        <v>15</v>
      </c>
      <c r="C19" s="5" t="s">
        <v>31</v>
      </c>
      <c r="D19" s="5" t="s">
        <v>24</v>
      </c>
      <c r="E19" s="19" t="s">
        <v>18</v>
      </c>
      <c r="F19" s="1">
        <v>1</v>
      </c>
      <c r="G19" s="2">
        <v>296.61016949152543</v>
      </c>
      <c r="H19" s="2">
        <f t="shared" si="5"/>
        <v>296.61016949152543</v>
      </c>
      <c r="I19" s="14">
        <v>790</v>
      </c>
      <c r="J19" s="14">
        <f t="shared" si="2"/>
        <v>790</v>
      </c>
      <c r="K19" s="14">
        <v>170</v>
      </c>
      <c r="L19" s="14">
        <f t="shared" si="0"/>
        <v>170</v>
      </c>
      <c r="M19" s="14"/>
      <c r="N19" s="24"/>
      <c r="O19" s="14"/>
      <c r="P19" s="14"/>
      <c r="Q19" s="31">
        <v>152.54237288135593</v>
      </c>
      <c r="R19" s="31">
        <f t="shared" si="3"/>
        <v>152.54237288135593</v>
      </c>
    </row>
    <row r="20" spans="1:18" hidden="1" x14ac:dyDescent="0.3">
      <c r="A20" s="8" t="s">
        <v>30</v>
      </c>
      <c r="B20" s="5" t="s">
        <v>15</v>
      </c>
      <c r="C20" s="5" t="s">
        <v>31</v>
      </c>
      <c r="D20" s="6" t="s">
        <v>36</v>
      </c>
      <c r="E20" s="19" t="s">
        <v>18</v>
      </c>
      <c r="F20" s="1">
        <v>2</v>
      </c>
      <c r="G20" s="2"/>
      <c r="H20" s="2">
        <f t="shared" si="5"/>
        <v>0</v>
      </c>
      <c r="I20" s="14">
        <v>150</v>
      </c>
      <c r="J20" s="14">
        <f t="shared" si="2"/>
        <v>300</v>
      </c>
      <c r="K20" s="14">
        <v>60</v>
      </c>
      <c r="L20" s="14">
        <f t="shared" si="0"/>
        <v>120</v>
      </c>
      <c r="M20" s="14"/>
      <c r="N20" s="24"/>
      <c r="O20" s="14"/>
      <c r="P20" s="14"/>
      <c r="Q20" s="31"/>
      <c r="R20" s="31">
        <f t="shared" si="3"/>
        <v>0</v>
      </c>
    </row>
    <row r="21" spans="1:18" hidden="1" x14ac:dyDescent="0.3">
      <c r="A21" s="8" t="s">
        <v>30</v>
      </c>
      <c r="B21" s="5" t="s">
        <v>15</v>
      </c>
      <c r="C21" s="5" t="s">
        <v>27</v>
      </c>
      <c r="D21" s="6" t="s">
        <v>36</v>
      </c>
      <c r="E21" s="19" t="s">
        <v>28</v>
      </c>
      <c r="F21" s="1">
        <v>1</v>
      </c>
      <c r="G21" s="2">
        <v>152.54237288135593</v>
      </c>
      <c r="H21" s="2">
        <f t="shared" si="5"/>
        <v>152.54237288135593</v>
      </c>
      <c r="I21" s="14"/>
      <c r="J21" s="14">
        <f t="shared" si="2"/>
        <v>0</v>
      </c>
      <c r="K21" s="14"/>
      <c r="L21" s="14">
        <f t="shared" si="0"/>
        <v>0</v>
      </c>
      <c r="M21" s="14"/>
      <c r="N21" s="24"/>
      <c r="O21" s="14"/>
      <c r="P21" s="14"/>
      <c r="Q21" s="31">
        <v>67.79661016949153</v>
      </c>
      <c r="R21" s="31">
        <f t="shared" si="3"/>
        <v>67.79661016949153</v>
      </c>
    </row>
    <row r="22" spans="1:18" hidden="1" x14ac:dyDescent="0.3">
      <c r="A22" s="8" t="s">
        <v>30</v>
      </c>
      <c r="B22" s="5" t="s">
        <v>19</v>
      </c>
      <c r="C22" s="5" t="s">
        <v>19</v>
      </c>
      <c r="D22" s="4" t="s">
        <v>20</v>
      </c>
      <c r="E22" s="19" t="s">
        <v>18</v>
      </c>
      <c r="F22" s="1">
        <v>1</v>
      </c>
      <c r="G22" s="2">
        <v>84.745762711864401</v>
      </c>
      <c r="H22" s="2">
        <f t="shared" si="5"/>
        <v>84.745762711864401</v>
      </c>
      <c r="I22" s="14">
        <v>150</v>
      </c>
      <c r="J22" s="14">
        <f t="shared" si="2"/>
        <v>150</v>
      </c>
      <c r="K22" s="14">
        <v>85</v>
      </c>
      <c r="L22" s="14">
        <f t="shared" si="0"/>
        <v>85</v>
      </c>
      <c r="M22" s="14"/>
      <c r="N22" s="24"/>
      <c r="O22" s="14"/>
      <c r="P22" s="14"/>
      <c r="Q22" s="31"/>
      <c r="R22" s="31">
        <f t="shared" si="3"/>
        <v>0</v>
      </c>
    </row>
    <row r="23" spans="1:18" hidden="1" x14ac:dyDescent="0.3">
      <c r="A23" s="8" t="s">
        <v>30</v>
      </c>
      <c r="B23" s="5" t="s">
        <v>19</v>
      </c>
      <c r="C23" s="5" t="s">
        <v>19</v>
      </c>
      <c r="D23" s="4" t="s">
        <v>20</v>
      </c>
      <c r="E23" s="19" t="s">
        <v>28</v>
      </c>
      <c r="F23" s="1">
        <v>2</v>
      </c>
      <c r="G23" s="2">
        <v>84.745762711864401</v>
      </c>
      <c r="H23" s="2">
        <f t="shared" si="5"/>
        <v>169.4915254237288</v>
      </c>
      <c r="I23" s="14">
        <v>150</v>
      </c>
      <c r="J23" s="14">
        <f t="shared" si="2"/>
        <v>300</v>
      </c>
      <c r="K23" s="14">
        <v>85</v>
      </c>
      <c r="L23" s="14">
        <f t="shared" si="0"/>
        <v>170</v>
      </c>
      <c r="M23" s="14"/>
      <c r="N23" s="24"/>
      <c r="O23" s="14"/>
      <c r="P23" s="14"/>
      <c r="Q23" s="31"/>
      <c r="R23" s="31">
        <f t="shared" si="3"/>
        <v>0</v>
      </c>
    </row>
    <row r="24" spans="1:18" hidden="1" x14ac:dyDescent="0.3">
      <c r="A24" s="8" t="s">
        <v>30</v>
      </c>
      <c r="B24" s="5" t="s">
        <v>15</v>
      </c>
      <c r="C24" s="5" t="s">
        <v>31</v>
      </c>
      <c r="D24" s="6" t="s">
        <v>35</v>
      </c>
      <c r="E24" s="19" t="s">
        <v>18</v>
      </c>
      <c r="F24" s="1">
        <v>3</v>
      </c>
      <c r="G24" s="2">
        <v>67.79661016949153</v>
      </c>
      <c r="H24" s="2">
        <f t="shared" si="5"/>
        <v>203.38983050847457</v>
      </c>
      <c r="I24" s="14">
        <v>95</v>
      </c>
      <c r="J24" s="14">
        <f t="shared" si="2"/>
        <v>285</v>
      </c>
      <c r="K24" s="14">
        <v>72.5</v>
      </c>
      <c r="L24" s="14">
        <f t="shared" si="0"/>
        <v>217.5</v>
      </c>
      <c r="M24" s="14"/>
      <c r="N24" s="24"/>
      <c r="O24" s="14"/>
      <c r="P24" s="14"/>
      <c r="Q24" s="31">
        <v>29.661016949152543</v>
      </c>
      <c r="R24" s="31">
        <f t="shared" si="3"/>
        <v>88.983050847457633</v>
      </c>
    </row>
    <row r="25" spans="1:18" hidden="1" x14ac:dyDescent="0.3">
      <c r="A25" s="8" t="s">
        <v>30</v>
      </c>
      <c r="B25" s="5" t="s">
        <v>15</v>
      </c>
      <c r="C25" s="5" t="s">
        <v>31</v>
      </c>
      <c r="D25" s="5" t="s">
        <v>29</v>
      </c>
      <c r="E25" s="19" t="s">
        <v>18</v>
      </c>
      <c r="F25" s="1">
        <v>2</v>
      </c>
      <c r="G25" s="2">
        <v>21.1864406779661</v>
      </c>
      <c r="H25" s="2">
        <f t="shared" si="5"/>
        <v>42.372881355932201</v>
      </c>
      <c r="I25" s="14">
        <v>60</v>
      </c>
      <c r="J25" s="14">
        <f t="shared" si="2"/>
        <v>120</v>
      </c>
      <c r="K25" s="14">
        <v>36</v>
      </c>
      <c r="L25" s="14">
        <f t="shared" si="0"/>
        <v>72</v>
      </c>
      <c r="M25" s="14"/>
      <c r="N25" s="24"/>
      <c r="O25" s="14"/>
      <c r="P25" s="14"/>
      <c r="Q25" s="31">
        <v>12.711864406779661</v>
      </c>
      <c r="R25" s="31">
        <f t="shared" si="3"/>
        <v>25.423728813559322</v>
      </c>
    </row>
    <row r="26" spans="1:18" hidden="1" x14ac:dyDescent="0.3">
      <c r="A26" s="9" t="s">
        <v>37</v>
      </c>
      <c r="B26" s="6" t="s">
        <v>15</v>
      </c>
      <c r="C26" s="6" t="s">
        <v>16</v>
      </c>
      <c r="D26" s="4" t="s">
        <v>22</v>
      </c>
      <c r="E26" s="15" t="s">
        <v>38</v>
      </c>
      <c r="F26" s="1">
        <v>5</v>
      </c>
      <c r="G26" s="2">
        <v>50.847457627118644</v>
      </c>
      <c r="H26" s="2">
        <f>F26*G26</f>
        <v>254.23728813559322</v>
      </c>
      <c r="I26" s="16">
        <v>135</v>
      </c>
      <c r="J26" s="16">
        <f t="shared" si="2"/>
        <v>675</v>
      </c>
      <c r="K26" s="14">
        <v>69.900000000000006</v>
      </c>
      <c r="L26" s="14">
        <f t="shared" si="0"/>
        <v>349.5</v>
      </c>
      <c r="M26" s="14"/>
      <c r="N26" s="24"/>
      <c r="O26" s="14"/>
      <c r="P26" s="14"/>
      <c r="Q26" s="31"/>
      <c r="R26" s="31"/>
    </row>
    <row r="27" spans="1:18" hidden="1" x14ac:dyDescent="0.3">
      <c r="A27" s="9" t="s">
        <v>37</v>
      </c>
      <c r="B27" s="5" t="s">
        <v>19</v>
      </c>
      <c r="C27" s="6" t="s">
        <v>39</v>
      </c>
      <c r="D27" s="6" t="s">
        <v>40</v>
      </c>
      <c r="E27" s="15" t="s">
        <v>41</v>
      </c>
      <c r="F27" s="1">
        <v>6</v>
      </c>
      <c r="G27" s="2"/>
      <c r="H27" s="2">
        <f t="shared" ref="H27:H37" si="6">F27*G27</f>
        <v>0</v>
      </c>
      <c r="I27" s="14"/>
      <c r="J27" s="16">
        <f t="shared" si="2"/>
        <v>0</v>
      </c>
      <c r="K27" s="14">
        <v>55</v>
      </c>
      <c r="L27" s="14">
        <f t="shared" si="0"/>
        <v>330</v>
      </c>
      <c r="M27" s="14"/>
      <c r="N27" s="24"/>
      <c r="O27" s="14"/>
      <c r="P27" s="14"/>
      <c r="Q27" s="31"/>
      <c r="R27" s="31"/>
    </row>
    <row r="28" spans="1:18" hidden="1" x14ac:dyDescent="0.3">
      <c r="A28" s="9" t="s">
        <v>37</v>
      </c>
      <c r="B28" s="5" t="s">
        <v>19</v>
      </c>
      <c r="C28" s="6" t="s">
        <v>39</v>
      </c>
      <c r="D28" s="6" t="s">
        <v>35</v>
      </c>
      <c r="E28" s="15" t="s">
        <v>41</v>
      </c>
      <c r="F28" s="1">
        <v>6</v>
      </c>
      <c r="G28" s="2"/>
      <c r="H28" s="2">
        <f t="shared" si="6"/>
        <v>0</v>
      </c>
      <c r="I28" s="14"/>
      <c r="J28" s="16">
        <f t="shared" si="2"/>
        <v>0</v>
      </c>
      <c r="K28" s="14">
        <v>72.5</v>
      </c>
      <c r="L28" s="14">
        <f t="shared" si="0"/>
        <v>435</v>
      </c>
      <c r="M28" s="14"/>
      <c r="N28" s="24"/>
      <c r="O28" s="14"/>
      <c r="P28" s="14"/>
      <c r="Q28" s="31"/>
      <c r="R28" s="31"/>
    </row>
    <row r="29" spans="1:18" hidden="1" x14ac:dyDescent="0.3">
      <c r="A29" s="9" t="s">
        <v>37</v>
      </c>
      <c r="B29" s="6" t="s">
        <v>15</v>
      </c>
      <c r="C29" s="6" t="s">
        <v>39</v>
      </c>
      <c r="D29" s="6" t="s">
        <v>36</v>
      </c>
      <c r="E29" s="15" t="s">
        <v>41</v>
      </c>
      <c r="F29" s="1">
        <v>3</v>
      </c>
      <c r="G29" s="2">
        <v>152.54237288135593</v>
      </c>
      <c r="H29" s="2">
        <f t="shared" si="6"/>
        <v>457.62711864406776</v>
      </c>
      <c r="I29" s="14"/>
      <c r="J29" s="16">
        <f t="shared" si="2"/>
        <v>0</v>
      </c>
      <c r="K29" s="14">
        <v>196.3</v>
      </c>
      <c r="L29" s="14">
        <f t="shared" si="0"/>
        <v>588.90000000000009</v>
      </c>
      <c r="M29" s="14"/>
      <c r="N29" s="24"/>
      <c r="O29" s="14"/>
      <c r="P29" s="14"/>
      <c r="Q29" s="31"/>
      <c r="R29" s="31"/>
    </row>
    <row r="30" spans="1:18" hidden="1" x14ac:dyDescent="0.3">
      <c r="A30" s="9" t="s">
        <v>37</v>
      </c>
      <c r="B30" s="6" t="s">
        <v>42</v>
      </c>
      <c r="C30" s="6" t="s">
        <v>39</v>
      </c>
      <c r="D30" s="5" t="s">
        <v>26</v>
      </c>
      <c r="E30" s="15" t="s">
        <v>41</v>
      </c>
      <c r="F30" s="1">
        <v>1</v>
      </c>
      <c r="G30" s="2">
        <v>110.16949152542372</v>
      </c>
      <c r="H30" s="2">
        <f t="shared" si="6"/>
        <v>110.16949152542372</v>
      </c>
      <c r="I30" s="14">
        <v>220</v>
      </c>
      <c r="J30" s="16">
        <f t="shared" si="2"/>
        <v>220</v>
      </c>
      <c r="K30" s="14">
        <v>256.25</v>
      </c>
      <c r="L30" s="14">
        <f t="shared" si="0"/>
        <v>256.25</v>
      </c>
      <c r="M30" s="14"/>
      <c r="N30" s="24"/>
      <c r="O30" s="14"/>
      <c r="P30" s="14"/>
      <c r="Q30" s="31"/>
      <c r="R30" s="31"/>
    </row>
    <row r="31" spans="1:18" hidden="1" x14ac:dyDescent="0.3">
      <c r="A31" s="9" t="s">
        <v>37</v>
      </c>
      <c r="B31" s="6" t="s">
        <v>15</v>
      </c>
      <c r="C31" s="6" t="s">
        <v>39</v>
      </c>
      <c r="D31" s="6" t="s">
        <v>36</v>
      </c>
      <c r="E31" s="15" t="s">
        <v>43</v>
      </c>
      <c r="F31" s="1">
        <v>6</v>
      </c>
      <c r="G31" s="2">
        <v>152.54237288135593</v>
      </c>
      <c r="H31" s="2">
        <f t="shared" si="6"/>
        <v>915.25423728813553</v>
      </c>
      <c r="I31" s="14"/>
      <c r="J31" s="16">
        <f t="shared" si="2"/>
        <v>0</v>
      </c>
      <c r="K31" s="14">
        <v>196.3</v>
      </c>
      <c r="L31" s="14">
        <f t="shared" si="0"/>
        <v>1177.8000000000002</v>
      </c>
      <c r="M31" s="14"/>
      <c r="N31" s="24"/>
      <c r="O31" s="14"/>
      <c r="P31" s="14"/>
      <c r="Q31" s="31"/>
      <c r="R31" s="31"/>
    </row>
    <row r="32" spans="1:18" hidden="1" x14ac:dyDescent="0.3">
      <c r="A32" s="9" t="s">
        <v>37</v>
      </c>
      <c r="B32" s="6" t="s">
        <v>19</v>
      </c>
      <c r="C32" s="6" t="s">
        <v>16</v>
      </c>
      <c r="D32" s="6" t="s">
        <v>40</v>
      </c>
      <c r="E32" s="15" t="s">
        <v>38</v>
      </c>
      <c r="F32" s="1">
        <v>1</v>
      </c>
      <c r="G32" s="2">
        <v>42.372881355932201</v>
      </c>
      <c r="H32" s="2">
        <f t="shared" si="6"/>
        <v>42.372881355932201</v>
      </c>
      <c r="I32" s="14">
        <v>50</v>
      </c>
      <c r="J32" s="16">
        <f t="shared" si="2"/>
        <v>50</v>
      </c>
      <c r="K32" s="14">
        <v>55</v>
      </c>
      <c r="L32" s="14">
        <f t="shared" si="0"/>
        <v>55</v>
      </c>
      <c r="M32" s="14"/>
      <c r="N32" s="24"/>
      <c r="O32" s="14"/>
      <c r="P32" s="14"/>
      <c r="Q32" s="31"/>
      <c r="R32" s="31"/>
    </row>
    <row r="33" spans="1:18" hidden="1" x14ac:dyDescent="0.3">
      <c r="A33" s="9" t="s">
        <v>37</v>
      </c>
      <c r="B33" s="6" t="s">
        <v>15</v>
      </c>
      <c r="C33" s="6" t="s">
        <v>16</v>
      </c>
      <c r="D33" s="6" t="s">
        <v>17</v>
      </c>
      <c r="E33" s="15" t="s">
        <v>38</v>
      </c>
      <c r="F33" s="1">
        <v>1</v>
      </c>
      <c r="G33" s="2">
        <v>67.79661016949153</v>
      </c>
      <c r="H33" s="2">
        <f t="shared" si="6"/>
        <v>67.79661016949153</v>
      </c>
      <c r="I33" s="14">
        <v>180</v>
      </c>
      <c r="J33" s="16">
        <f t="shared" si="2"/>
        <v>180</v>
      </c>
      <c r="K33" s="14">
        <v>82.3</v>
      </c>
      <c r="L33" s="14">
        <f t="shared" si="0"/>
        <v>82.3</v>
      </c>
      <c r="M33" s="14"/>
      <c r="N33" s="24"/>
      <c r="O33" s="14"/>
      <c r="P33" s="14"/>
      <c r="Q33" s="31"/>
      <c r="R33" s="31"/>
    </row>
    <row r="34" spans="1:18" hidden="1" x14ac:dyDescent="0.3">
      <c r="A34" s="9" t="s">
        <v>37</v>
      </c>
      <c r="B34" s="6" t="s">
        <v>15</v>
      </c>
      <c r="C34" s="6" t="s">
        <v>16</v>
      </c>
      <c r="D34" s="4" t="s">
        <v>21</v>
      </c>
      <c r="E34" s="15" t="s">
        <v>38</v>
      </c>
      <c r="F34" s="1">
        <v>1</v>
      </c>
      <c r="G34" s="2">
        <v>25.423728813559322</v>
      </c>
      <c r="H34" s="2">
        <f t="shared" si="6"/>
        <v>25.423728813559322</v>
      </c>
      <c r="I34" s="14">
        <v>80</v>
      </c>
      <c r="J34" s="16">
        <f t="shared" si="2"/>
        <v>80</v>
      </c>
      <c r="K34" s="14">
        <v>50</v>
      </c>
      <c r="L34" s="14">
        <f t="shared" si="0"/>
        <v>50</v>
      </c>
      <c r="M34" s="14"/>
      <c r="N34" s="24"/>
      <c r="O34" s="14"/>
      <c r="P34" s="14"/>
      <c r="Q34" s="31"/>
      <c r="R34" s="31"/>
    </row>
    <row r="35" spans="1:18" hidden="1" x14ac:dyDescent="0.3">
      <c r="A35" s="9" t="s">
        <v>37</v>
      </c>
      <c r="B35" s="6" t="s">
        <v>15</v>
      </c>
      <c r="C35" s="6" t="s">
        <v>39</v>
      </c>
      <c r="D35" s="6" t="s">
        <v>44</v>
      </c>
      <c r="E35" s="15" t="s">
        <v>43</v>
      </c>
      <c r="F35" s="1">
        <v>2</v>
      </c>
      <c r="G35" s="2">
        <v>161.01694915254237</v>
      </c>
      <c r="H35" s="2">
        <f t="shared" si="6"/>
        <v>322.03389830508473</v>
      </c>
      <c r="I35" s="14"/>
      <c r="J35" s="16">
        <f t="shared" si="2"/>
        <v>0</v>
      </c>
      <c r="K35" s="14">
        <v>278.2</v>
      </c>
      <c r="L35" s="14">
        <f t="shared" ref="L35:L66" si="7">F35*K35</f>
        <v>556.4</v>
      </c>
      <c r="M35" s="14"/>
      <c r="N35" s="24"/>
      <c r="O35" s="14"/>
      <c r="P35" s="14"/>
      <c r="Q35" s="31"/>
      <c r="R35" s="31"/>
    </row>
    <row r="36" spans="1:18" hidden="1" x14ac:dyDescent="0.3">
      <c r="A36" s="9" t="s">
        <v>37</v>
      </c>
      <c r="B36" s="6" t="s">
        <v>15</v>
      </c>
      <c r="C36" s="6" t="s">
        <v>16</v>
      </c>
      <c r="D36" s="4" t="s">
        <v>22</v>
      </c>
      <c r="E36" s="15" t="s">
        <v>18</v>
      </c>
      <c r="F36" s="1">
        <v>2</v>
      </c>
      <c r="G36" s="2">
        <v>50.847457627118644</v>
      </c>
      <c r="H36" s="2">
        <f t="shared" si="6"/>
        <v>101.69491525423729</v>
      </c>
      <c r="I36" s="14">
        <v>135</v>
      </c>
      <c r="J36" s="16">
        <f t="shared" si="2"/>
        <v>270</v>
      </c>
      <c r="K36" s="14">
        <v>69.900000000000006</v>
      </c>
      <c r="L36" s="14">
        <f t="shared" si="7"/>
        <v>139.80000000000001</v>
      </c>
      <c r="M36" s="14"/>
      <c r="N36" s="24"/>
      <c r="O36" s="14"/>
      <c r="P36" s="14"/>
      <c r="Q36" s="31"/>
      <c r="R36" s="31"/>
    </row>
    <row r="37" spans="1:18" hidden="1" x14ac:dyDescent="0.3">
      <c r="A37" s="9" t="s">
        <v>37</v>
      </c>
      <c r="B37" s="6" t="s">
        <v>15</v>
      </c>
      <c r="C37" s="6" t="s">
        <v>16</v>
      </c>
      <c r="D37" s="6" t="s">
        <v>45</v>
      </c>
      <c r="E37" s="15" t="s">
        <v>18</v>
      </c>
      <c r="F37" s="1">
        <v>1</v>
      </c>
      <c r="G37" s="2">
        <v>296.61016949152543</v>
      </c>
      <c r="H37" s="2">
        <f t="shared" si="6"/>
        <v>296.61016949152543</v>
      </c>
      <c r="I37" s="14">
        <v>750</v>
      </c>
      <c r="J37" s="16">
        <f t="shared" si="2"/>
        <v>750</v>
      </c>
      <c r="K37" s="14">
        <v>300</v>
      </c>
      <c r="L37" s="14">
        <f t="shared" si="7"/>
        <v>300</v>
      </c>
      <c r="M37" s="14"/>
      <c r="N37" s="24"/>
      <c r="O37" s="14"/>
      <c r="P37" s="14"/>
      <c r="Q37" s="31"/>
      <c r="R37" s="31"/>
    </row>
    <row r="38" spans="1:18" hidden="1" x14ac:dyDescent="0.3">
      <c r="A38" s="10" t="s">
        <v>46</v>
      </c>
      <c r="B38" s="6" t="s">
        <v>15</v>
      </c>
      <c r="C38" s="6" t="s">
        <v>31</v>
      </c>
      <c r="D38" s="4" t="s">
        <v>23</v>
      </c>
      <c r="E38" s="15" t="s">
        <v>47</v>
      </c>
      <c r="F38" s="1">
        <v>2</v>
      </c>
      <c r="G38" s="2">
        <v>33.898305084745765</v>
      </c>
      <c r="H38" s="2">
        <f>F38*G38</f>
        <v>67.79661016949153</v>
      </c>
      <c r="I38" s="14">
        <v>100</v>
      </c>
      <c r="J38" s="14">
        <f>F38*I38</f>
        <v>200</v>
      </c>
      <c r="K38" s="29">
        <v>60.5</v>
      </c>
      <c r="L38" s="14">
        <f t="shared" si="7"/>
        <v>121</v>
      </c>
      <c r="M38" s="14"/>
      <c r="N38" s="24"/>
      <c r="O38" s="14"/>
      <c r="P38" s="14"/>
      <c r="Q38" s="31"/>
      <c r="R38" s="31"/>
    </row>
    <row r="39" spans="1:18" hidden="1" x14ac:dyDescent="0.3">
      <c r="A39" s="10" t="s">
        <v>46</v>
      </c>
      <c r="B39" s="6" t="s">
        <v>15</v>
      </c>
      <c r="C39" s="6" t="s">
        <v>31</v>
      </c>
      <c r="D39" s="4" t="s">
        <v>23</v>
      </c>
      <c r="E39" s="15" t="s">
        <v>48</v>
      </c>
      <c r="F39" s="1">
        <v>1</v>
      </c>
      <c r="G39" s="2">
        <v>33.898305084745765</v>
      </c>
      <c r="H39" s="2">
        <f t="shared" ref="H39:H48" si="8">F39*G39</f>
        <v>33.898305084745765</v>
      </c>
      <c r="I39" s="14">
        <v>100</v>
      </c>
      <c r="J39" s="14">
        <f t="shared" ref="J39:J48" si="9">F39*I39</f>
        <v>100</v>
      </c>
      <c r="K39" s="29">
        <v>60.5</v>
      </c>
      <c r="L39" s="14">
        <f t="shared" si="7"/>
        <v>60.5</v>
      </c>
      <c r="M39" s="14"/>
      <c r="N39" s="24"/>
      <c r="O39" s="14"/>
      <c r="P39" s="14"/>
      <c r="Q39" s="31"/>
      <c r="R39" s="31"/>
    </row>
    <row r="40" spans="1:18" hidden="1" x14ac:dyDescent="0.3">
      <c r="A40" s="10" t="s">
        <v>46</v>
      </c>
      <c r="B40" s="6" t="s">
        <v>15</v>
      </c>
      <c r="C40" s="6" t="s">
        <v>31</v>
      </c>
      <c r="D40" s="6" t="s">
        <v>17</v>
      </c>
      <c r="E40" s="15" t="s">
        <v>49</v>
      </c>
      <c r="F40" s="1">
        <v>1</v>
      </c>
      <c r="G40" s="2">
        <v>67.79661016949153</v>
      </c>
      <c r="H40" s="2">
        <f t="shared" si="8"/>
        <v>67.79661016949153</v>
      </c>
      <c r="I40" s="14">
        <v>190</v>
      </c>
      <c r="J40" s="14">
        <f t="shared" si="9"/>
        <v>190</v>
      </c>
      <c r="K40" s="29">
        <v>82.3</v>
      </c>
      <c r="L40" s="14">
        <f t="shared" si="7"/>
        <v>82.3</v>
      </c>
      <c r="M40" s="14"/>
      <c r="N40" s="24"/>
      <c r="O40" s="14"/>
      <c r="P40" s="14"/>
      <c r="Q40" s="31"/>
      <c r="R40" s="31"/>
    </row>
    <row r="41" spans="1:18" hidden="1" x14ac:dyDescent="0.3">
      <c r="A41" s="10" t="s">
        <v>46</v>
      </c>
      <c r="B41" s="6" t="s">
        <v>15</v>
      </c>
      <c r="C41" s="6" t="s">
        <v>31</v>
      </c>
      <c r="D41" s="4" t="s">
        <v>23</v>
      </c>
      <c r="E41" s="15" t="s">
        <v>50</v>
      </c>
      <c r="F41" s="1">
        <v>1</v>
      </c>
      <c r="G41" s="2">
        <v>33.898305084745765</v>
      </c>
      <c r="H41" s="2">
        <f t="shared" si="8"/>
        <v>33.898305084745765</v>
      </c>
      <c r="I41" s="14">
        <v>100</v>
      </c>
      <c r="J41" s="14">
        <f t="shared" si="9"/>
        <v>100</v>
      </c>
      <c r="K41" s="29">
        <v>60.5</v>
      </c>
      <c r="L41" s="14">
        <f t="shared" si="7"/>
        <v>60.5</v>
      </c>
      <c r="M41" s="14"/>
      <c r="N41" s="24"/>
      <c r="O41" s="14"/>
      <c r="P41" s="14"/>
      <c r="Q41" s="31"/>
      <c r="R41" s="31"/>
    </row>
    <row r="42" spans="1:18" hidden="1" x14ac:dyDescent="0.3">
      <c r="A42" s="10" t="s">
        <v>46</v>
      </c>
      <c r="B42" s="6" t="s">
        <v>19</v>
      </c>
      <c r="C42" s="6" t="s">
        <v>51</v>
      </c>
      <c r="D42" s="4" t="s">
        <v>20</v>
      </c>
      <c r="E42" s="15" t="s">
        <v>41</v>
      </c>
      <c r="F42" s="1">
        <v>6</v>
      </c>
      <c r="G42" s="2">
        <v>84.745762711864401</v>
      </c>
      <c r="H42" s="2">
        <f t="shared" si="8"/>
        <v>508.47457627118638</v>
      </c>
      <c r="I42" s="14">
        <v>150</v>
      </c>
      <c r="J42" s="14">
        <f t="shared" si="9"/>
        <v>900</v>
      </c>
      <c r="K42" s="29">
        <v>85</v>
      </c>
      <c r="L42" s="14">
        <f t="shared" si="7"/>
        <v>510</v>
      </c>
      <c r="M42" s="14"/>
      <c r="N42" s="24"/>
      <c r="O42" s="14"/>
      <c r="P42" s="14"/>
      <c r="Q42" s="31"/>
      <c r="R42" s="31"/>
    </row>
    <row r="43" spans="1:18" hidden="1" x14ac:dyDescent="0.3">
      <c r="A43" s="10" t="s">
        <v>46</v>
      </c>
      <c r="B43" s="6" t="s">
        <v>15</v>
      </c>
      <c r="C43" s="6" t="s">
        <v>52</v>
      </c>
      <c r="D43" s="4" t="s">
        <v>23</v>
      </c>
      <c r="E43" s="15" t="s">
        <v>18</v>
      </c>
      <c r="F43" s="1">
        <v>5</v>
      </c>
      <c r="G43" s="2">
        <v>33.898305084745765</v>
      </c>
      <c r="H43" s="2">
        <f t="shared" si="8"/>
        <v>169.49152542372883</v>
      </c>
      <c r="I43" s="14">
        <v>100</v>
      </c>
      <c r="J43" s="14">
        <f t="shared" si="9"/>
        <v>500</v>
      </c>
      <c r="K43" s="29">
        <v>60.5</v>
      </c>
      <c r="L43" s="14">
        <f t="shared" si="7"/>
        <v>302.5</v>
      </c>
      <c r="M43" s="14"/>
      <c r="N43" s="24"/>
      <c r="O43" s="14"/>
      <c r="P43" s="14"/>
      <c r="Q43" s="31"/>
      <c r="R43" s="31"/>
    </row>
    <row r="44" spans="1:18" hidden="1" x14ac:dyDescent="0.3">
      <c r="A44" s="10" t="s">
        <v>46</v>
      </c>
      <c r="B44" s="6" t="s">
        <v>15</v>
      </c>
      <c r="C44" s="6" t="s">
        <v>27</v>
      </c>
      <c r="D44" s="4" t="s">
        <v>23</v>
      </c>
      <c r="E44" s="15" t="s">
        <v>50</v>
      </c>
      <c r="F44" s="1">
        <v>1</v>
      </c>
      <c r="G44" s="2">
        <v>83.050847457627114</v>
      </c>
      <c r="H44" s="2">
        <f t="shared" si="8"/>
        <v>83.050847457627114</v>
      </c>
      <c r="I44" s="14"/>
      <c r="J44" s="14">
        <f t="shared" si="9"/>
        <v>0</v>
      </c>
      <c r="K44" s="29">
        <v>135.19999999999999</v>
      </c>
      <c r="L44" s="14">
        <f t="shared" si="7"/>
        <v>135.19999999999999</v>
      </c>
      <c r="M44" s="14"/>
      <c r="N44" s="24"/>
      <c r="O44" s="14"/>
      <c r="P44" s="14"/>
      <c r="Q44" s="31"/>
      <c r="R44" s="31"/>
    </row>
    <row r="45" spans="1:18" hidden="1" x14ac:dyDescent="0.3">
      <c r="A45" s="10" t="s">
        <v>46</v>
      </c>
      <c r="B45" s="6" t="s">
        <v>15</v>
      </c>
      <c r="C45" s="6" t="s">
        <v>52</v>
      </c>
      <c r="D45" s="4" t="s">
        <v>22</v>
      </c>
      <c r="E45" s="15" t="s">
        <v>18</v>
      </c>
      <c r="F45" s="1">
        <v>3</v>
      </c>
      <c r="G45" s="2">
        <v>50.847457627118644</v>
      </c>
      <c r="H45" s="2">
        <f t="shared" si="8"/>
        <v>152.54237288135593</v>
      </c>
      <c r="I45" s="14">
        <v>150</v>
      </c>
      <c r="J45" s="14">
        <f t="shared" si="9"/>
        <v>450</v>
      </c>
      <c r="K45" s="29">
        <v>69.900000000000006</v>
      </c>
      <c r="L45" s="14">
        <f t="shared" si="7"/>
        <v>209.70000000000002</v>
      </c>
      <c r="M45" s="14"/>
      <c r="N45" s="24"/>
      <c r="O45" s="14"/>
      <c r="P45" s="14"/>
      <c r="Q45" s="31"/>
      <c r="R45" s="31"/>
    </row>
    <row r="46" spans="1:18" hidden="1" x14ac:dyDescent="0.3">
      <c r="A46" s="10" t="s">
        <v>46</v>
      </c>
      <c r="B46" s="6" t="s">
        <v>19</v>
      </c>
      <c r="C46" s="6" t="s">
        <v>51</v>
      </c>
      <c r="D46" s="4" t="s">
        <v>20</v>
      </c>
      <c r="E46" s="15" t="s">
        <v>18</v>
      </c>
      <c r="F46" s="1">
        <v>1</v>
      </c>
      <c r="G46" s="2">
        <v>84.745762711864401</v>
      </c>
      <c r="H46" s="2">
        <f t="shared" si="8"/>
        <v>84.745762711864401</v>
      </c>
      <c r="I46" s="14">
        <v>150</v>
      </c>
      <c r="J46" s="14">
        <f t="shared" si="9"/>
        <v>150</v>
      </c>
      <c r="K46" s="29">
        <v>85</v>
      </c>
      <c r="L46" s="14">
        <f t="shared" si="7"/>
        <v>85</v>
      </c>
      <c r="M46" s="14"/>
      <c r="N46" s="24"/>
      <c r="O46" s="14"/>
      <c r="P46" s="14"/>
      <c r="Q46" s="31"/>
      <c r="R46" s="31"/>
    </row>
    <row r="47" spans="1:18" hidden="1" x14ac:dyDescent="0.3">
      <c r="A47" s="10" t="s">
        <v>46</v>
      </c>
      <c r="B47" s="6" t="s">
        <v>15</v>
      </c>
      <c r="C47" s="6" t="s">
        <v>52</v>
      </c>
      <c r="D47" s="4" t="s">
        <v>20</v>
      </c>
      <c r="E47" s="15" t="s">
        <v>18</v>
      </c>
      <c r="F47" s="1">
        <v>1</v>
      </c>
      <c r="G47" s="2"/>
      <c r="H47" s="2">
        <f t="shared" si="8"/>
        <v>0</v>
      </c>
      <c r="I47" s="14"/>
      <c r="J47" s="14">
        <f t="shared" si="9"/>
        <v>0</v>
      </c>
      <c r="K47" s="29"/>
      <c r="L47" s="14">
        <f t="shared" si="7"/>
        <v>0</v>
      </c>
      <c r="M47" s="14"/>
      <c r="N47" s="24"/>
      <c r="O47" s="14"/>
      <c r="P47" s="14"/>
      <c r="Q47" s="31"/>
      <c r="R47" s="31"/>
    </row>
    <row r="48" spans="1:18" hidden="1" x14ac:dyDescent="0.3">
      <c r="A48" s="10" t="s">
        <v>46</v>
      </c>
      <c r="B48" s="6" t="s">
        <v>15</v>
      </c>
      <c r="C48" s="6" t="s">
        <v>52</v>
      </c>
      <c r="D48" s="6" t="s">
        <v>24</v>
      </c>
      <c r="E48" s="15" t="s">
        <v>18</v>
      </c>
      <c r="F48" s="1">
        <v>1</v>
      </c>
      <c r="G48" s="14">
        <v>296.61016949152543</v>
      </c>
      <c r="H48" s="2">
        <f t="shared" si="8"/>
        <v>296.61016949152543</v>
      </c>
      <c r="I48" s="14">
        <v>790</v>
      </c>
      <c r="J48" s="14">
        <f t="shared" si="9"/>
        <v>790</v>
      </c>
      <c r="K48" s="29">
        <v>300</v>
      </c>
      <c r="L48" s="14">
        <f t="shared" si="7"/>
        <v>300</v>
      </c>
      <c r="M48" s="14"/>
      <c r="N48" s="24"/>
      <c r="O48" s="14"/>
      <c r="P48" s="14"/>
      <c r="Q48" s="31"/>
      <c r="R48" s="31"/>
    </row>
    <row r="49" spans="1:18" ht="15" hidden="1" customHeight="1" x14ac:dyDescent="0.3">
      <c r="A49" s="11" t="s">
        <v>53</v>
      </c>
      <c r="B49" s="6" t="s">
        <v>15</v>
      </c>
      <c r="C49" s="6" t="s">
        <v>54</v>
      </c>
      <c r="D49" s="4" t="s">
        <v>22</v>
      </c>
      <c r="E49" s="15" t="s">
        <v>55</v>
      </c>
      <c r="F49" s="1">
        <v>1</v>
      </c>
      <c r="G49" s="2"/>
      <c r="H49" s="2"/>
      <c r="I49" s="14">
        <v>135</v>
      </c>
      <c r="J49" s="14">
        <f>F49*I49</f>
        <v>135</v>
      </c>
      <c r="K49" s="14">
        <v>62.92</v>
      </c>
      <c r="L49" s="14">
        <f t="shared" si="7"/>
        <v>62.92</v>
      </c>
      <c r="M49" s="14"/>
      <c r="N49" s="24"/>
      <c r="O49" s="14">
        <v>83.898305084745758</v>
      </c>
      <c r="P49" s="14">
        <f t="shared" ref="P49:P62" si="10">O49*F49</f>
        <v>83.898305084745758</v>
      </c>
      <c r="Q49" s="31"/>
      <c r="R49" s="31"/>
    </row>
    <row r="50" spans="1:18" hidden="1" x14ac:dyDescent="0.3">
      <c r="A50" s="13" t="s">
        <v>53</v>
      </c>
      <c r="B50" s="6" t="s">
        <v>15</v>
      </c>
      <c r="C50" s="6" t="s">
        <v>56</v>
      </c>
      <c r="D50" s="4" t="s">
        <v>23</v>
      </c>
      <c r="E50" s="15" t="s">
        <v>57</v>
      </c>
      <c r="F50" s="1">
        <v>11</v>
      </c>
      <c r="G50" s="2"/>
      <c r="H50" s="2"/>
      <c r="I50" s="14">
        <v>90</v>
      </c>
      <c r="J50" s="14">
        <f t="shared" ref="J50:J62" si="11">F50*I50</f>
        <v>990</v>
      </c>
      <c r="K50" s="14">
        <v>82</v>
      </c>
      <c r="L50" s="14">
        <f t="shared" si="7"/>
        <v>902</v>
      </c>
      <c r="M50" s="14"/>
      <c r="N50" s="24"/>
      <c r="O50" s="14">
        <v>57.627118644067799</v>
      </c>
      <c r="P50" s="14">
        <f t="shared" si="10"/>
        <v>633.89830508474574</v>
      </c>
      <c r="Q50" s="31"/>
      <c r="R50" s="31"/>
    </row>
    <row r="51" spans="1:18" hidden="1" x14ac:dyDescent="0.3">
      <c r="A51" s="13" t="s">
        <v>53</v>
      </c>
      <c r="B51" s="6" t="s">
        <v>19</v>
      </c>
      <c r="C51" s="6" t="s">
        <v>51</v>
      </c>
      <c r="D51" s="4" t="s">
        <v>20</v>
      </c>
      <c r="E51" s="15" t="s">
        <v>57</v>
      </c>
      <c r="F51" s="1">
        <v>4</v>
      </c>
      <c r="G51" s="2"/>
      <c r="H51" s="2"/>
      <c r="I51" s="14">
        <v>140</v>
      </c>
      <c r="J51" s="14">
        <f t="shared" si="11"/>
        <v>560</v>
      </c>
      <c r="K51" s="29">
        <v>75</v>
      </c>
      <c r="L51" s="14">
        <f t="shared" si="7"/>
        <v>300</v>
      </c>
      <c r="M51" s="14"/>
      <c r="N51" s="24"/>
      <c r="O51" s="14">
        <v>80.508474576271183</v>
      </c>
      <c r="P51" s="14">
        <f t="shared" si="10"/>
        <v>322.03389830508473</v>
      </c>
      <c r="Q51" s="31"/>
      <c r="R51" s="31"/>
    </row>
    <row r="52" spans="1:18" hidden="1" x14ac:dyDescent="0.3">
      <c r="A52" s="13" t="s">
        <v>53</v>
      </c>
      <c r="B52" s="6" t="s">
        <v>15</v>
      </c>
      <c r="C52" s="6" t="s">
        <v>58</v>
      </c>
      <c r="D52" s="6" t="s">
        <v>44</v>
      </c>
      <c r="E52" s="15" t="s">
        <v>41</v>
      </c>
      <c r="F52" s="1">
        <v>2</v>
      </c>
      <c r="G52" s="2"/>
      <c r="H52" s="2"/>
      <c r="I52" s="14">
        <v>220</v>
      </c>
      <c r="J52" s="14">
        <f t="shared" si="11"/>
        <v>440</v>
      </c>
      <c r="K52" s="29">
        <v>278.2</v>
      </c>
      <c r="L52" s="14">
        <f t="shared" si="7"/>
        <v>556.4</v>
      </c>
      <c r="M52" s="14"/>
      <c r="N52" s="24"/>
      <c r="O52" s="14">
        <v>190.67796610169492</v>
      </c>
      <c r="P52" s="14">
        <f t="shared" si="10"/>
        <v>381.35593220338984</v>
      </c>
      <c r="Q52" s="31"/>
      <c r="R52" s="31"/>
    </row>
    <row r="53" spans="1:18" hidden="1" x14ac:dyDescent="0.3">
      <c r="A53" s="13" t="s">
        <v>53</v>
      </c>
      <c r="B53" s="6" t="s">
        <v>15</v>
      </c>
      <c r="C53" s="7" t="s">
        <v>59</v>
      </c>
      <c r="D53" s="6" t="s">
        <v>60</v>
      </c>
      <c r="E53" s="15" t="s">
        <v>18</v>
      </c>
      <c r="F53" s="1">
        <v>1</v>
      </c>
      <c r="G53" s="2"/>
      <c r="H53" s="2"/>
      <c r="I53" s="14">
        <v>500</v>
      </c>
      <c r="J53" s="14">
        <f t="shared" si="11"/>
        <v>500</v>
      </c>
      <c r="K53" s="29">
        <v>585</v>
      </c>
      <c r="L53" s="14">
        <f t="shared" si="7"/>
        <v>585</v>
      </c>
      <c r="M53" s="14"/>
      <c r="N53" s="24"/>
      <c r="O53" s="14">
        <v>411.0169491525424</v>
      </c>
      <c r="P53" s="14">
        <f t="shared" si="10"/>
        <v>411.0169491525424</v>
      </c>
      <c r="Q53" s="31"/>
      <c r="R53" s="31"/>
    </row>
    <row r="54" spans="1:18" hidden="1" x14ac:dyDescent="0.3">
      <c r="A54" s="13" t="s">
        <v>53</v>
      </c>
      <c r="B54" s="6" t="s">
        <v>15</v>
      </c>
      <c r="C54" s="6" t="s">
        <v>54</v>
      </c>
      <c r="D54" s="4" t="s">
        <v>23</v>
      </c>
      <c r="E54" s="15" t="s">
        <v>18</v>
      </c>
      <c r="F54" s="1">
        <v>1</v>
      </c>
      <c r="G54" s="2"/>
      <c r="H54" s="2"/>
      <c r="I54" s="14">
        <v>90</v>
      </c>
      <c r="J54" s="14">
        <f t="shared" si="11"/>
        <v>90</v>
      </c>
      <c r="K54" s="14">
        <v>48.5</v>
      </c>
      <c r="L54" s="14">
        <f t="shared" si="7"/>
        <v>48.5</v>
      </c>
      <c r="M54" s="14"/>
      <c r="N54" s="24"/>
      <c r="O54" s="14">
        <v>57.627118644067799</v>
      </c>
      <c r="P54" s="14">
        <f t="shared" si="10"/>
        <v>57.627118644067799</v>
      </c>
      <c r="Q54" s="31"/>
      <c r="R54" s="31"/>
    </row>
    <row r="55" spans="1:18" hidden="1" x14ac:dyDescent="0.3">
      <c r="A55" s="13" t="s">
        <v>53</v>
      </c>
      <c r="B55" s="6" t="s">
        <v>15</v>
      </c>
      <c r="C55" s="6" t="s">
        <v>61</v>
      </c>
      <c r="D55" s="4" t="s">
        <v>23</v>
      </c>
      <c r="E55" s="15" t="s">
        <v>50</v>
      </c>
      <c r="F55" s="1">
        <v>1</v>
      </c>
      <c r="G55" s="2"/>
      <c r="H55" s="2"/>
      <c r="I55" s="14">
        <v>90</v>
      </c>
      <c r="J55" s="14">
        <f t="shared" si="11"/>
        <v>90</v>
      </c>
      <c r="K55" s="14">
        <v>82</v>
      </c>
      <c r="L55" s="14">
        <f t="shared" si="7"/>
        <v>82</v>
      </c>
      <c r="M55" s="14"/>
      <c r="N55" s="24"/>
      <c r="O55" s="14">
        <v>57.627118644067799</v>
      </c>
      <c r="P55" s="14">
        <f t="shared" si="10"/>
        <v>57.627118644067799</v>
      </c>
      <c r="Q55" s="31"/>
      <c r="R55" s="31"/>
    </row>
    <row r="56" spans="1:18" hidden="1" x14ac:dyDescent="0.3">
      <c r="A56" s="13" t="s">
        <v>53</v>
      </c>
      <c r="B56" s="6" t="s">
        <v>19</v>
      </c>
      <c r="C56" s="6" t="s">
        <v>51</v>
      </c>
      <c r="D56" s="6" t="s">
        <v>29</v>
      </c>
      <c r="E56" s="15" t="s">
        <v>57</v>
      </c>
      <c r="F56" s="1">
        <v>1</v>
      </c>
      <c r="G56" s="2"/>
      <c r="H56" s="2"/>
      <c r="I56" s="14">
        <v>60</v>
      </c>
      <c r="J56" s="14">
        <f t="shared" si="11"/>
        <v>60</v>
      </c>
      <c r="K56" s="29">
        <v>45</v>
      </c>
      <c r="L56" s="14">
        <f t="shared" si="7"/>
        <v>45</v>
      </c>
      <c r="M56" s="14"/>
      <c r="N56" s="24"/>
      <c r="O56" s="14">
        <v>59.322033898305087</v>
      </c>
      <c r="P56" s="14">
        <f t="shared" si="10"/>
        <v>59.322033898305087</v>
      </c>
      <c r="Q56" s="31"/>
      <c r="R56" s="31"/>
    </row>
    <row r="57" spans="1:18" hidden="1" x14ac:dyDescent="0.3">
      <c r="A57" s="13" t="s">
        <v>53</v>
      </c>
      <c r="B57" s="6" t="s">
        <v>15</v>
      </c>
      <c r="C57" s="6" t="s">
        <v>56</v>
      </c>
      <c r="D57" s="4" t="s">
        <v>22</v>
      </c>
      <c r="E57" s="15" t="s">
        <v>57</v>
      </c>
      <c r="F57" s="1">
        <v>2</v>
      </c>
      <c r="G57" s="2"/>
      <c r="H57" s="2"/>
      <c r="I57" s="14">
        <v>135</v>
      </c>
      <c r="J57" s="14">
        <f t="shared" si="11"/>
        <v>270</v>
      </c>
      <c r="K57" s="14">
        <v>105</v>
      </c>
      <c r="L57" s="14">
        <f t="shared" si="7"/>
        <v>210</v>
      </c>
      <c r="M57" s="14"/>
      <c r="N57" s="24"/>
      <c r="O57" s="14">
        <v>83.898305084745758</v>
      </c>
      <c r="P57" s="14">
        <f t="shared" si="10"/>
        <v>167.79661016949152</v>
      </c>
      <c r="Q57" s="31"/>
      <c r="R57" s="31"/>
    </row>
    <row r="58" spans="1:18" hidden="1" x14ac:dyDescent="0.3">
      <c r="A58" s="13" t="s">
        <v>53</v>
      </c>
      <c r="B58" s="6" t="s">
        <v>15</v>
      </c>
      <c r="C58" s="7" t="s">
        <v>59</v>
      </c>
      <c r="D58" s="6" t="s">
        <v>60</v>
      </c>
      <c r="E58" s="15" t="s">
        <v>55</v>
      </c>
      <c r="F58" s="1">
        <v>4</v>
      </c>
      <c r="G58" s="2"/>
      <c r="H58" s="2"/>
      <c r="I58" s="14">
        <v>500</v>
      </c>
      <c r="J58" s="14">
        <f t="shared" si="11"/>
        <v>2000</v>
      </c>
      <c r="K58" s="29">
        <v>585</v>
      </c>
      <c r="L58" s="14">
        <f t="shared" si="7"/>
        <v>2340</v>
      </c>
      <c r="M58" s="14"/>
      <c r="N58" s="24"/>
      <c r="O58" s="14">
        <v>411.0169491525424</v>
      </c>
      <c r="P58" s="14">
        <f t="shared" si="10"/>
        <v>1644.0677966101696</v>
      </c>
      <c r="Q58" s="31"/>
      <c r="R58" s="31"/>
    </row>
    <row r="59" spans="1:18" hidden="1" x14ac:dyDescent="0.3">
      <c r="A59" s="13" t="s">
        <v>53</v>
      </c>
      <c r="B59" s="6" t="s">
        <v>15</v>
      </c>
      <c r="C59" s="6" t="s">
        <v>62</v>
      </c>
      <c r="D59" s="4" t="s">
        <v>22</v>
      </c>
      <c r="E59" s="15" t="s">
        <v>63</v>
      </c>
      <c r="F59" s="1">
        <v>1</v>
      </c>
      <c r="G59" s="2"/>
      <c r="H59" s="2"/>
      <c r="I59" s="14">
        <v>135</v>
      </c>
      <c r="J59" s="14">
        <f t="shared" si="11"/>
        <v>135</v>
      </c>
      <c r="K59" s="14">
        <v>62.92</v>
      </c>
      <c r="L59" s="14">
        <f t="shared" si="7"/>
        <v>62.92</v>
      </c>
      <c r="M59" s="14"/>
      <c r="N59" s="24"/>
      <c r="O59" s="14">
        <v>83.898305084745758</v>
      </c>
      <c r="P59" s="14">
        <f t="shared" si="10"/>
        <v>83.898305084745758</v>
      </c>
      <c r="Q59" s="31"/>
      <c r="R59" s="31"/>
    </row>
    <row r="60" spans="1:18" hidden="1" x14ac:dyDescent="0.3">
      <c r="A60" s="13" t="s">
        <v>53</v>
      </c>
      <c r="B60" s="6" t="s">
        <v>19</v>
      </c>
      <c r="C60" s="6" t="s">
        <v>51</v>
      </c>
      <c r="D60" s="6" t="s">
        <v>64</v>
      </c>
      <c r="E60" s="15" t="s">
        <v>57</v>
      </c>
      <c r="F60" s="1">
        <v>3</v>
      </c>
      <c r="G60" s="2"/>
      <c r="H60" s="2"/>
      <c r="I60" s="14"/>
      <c r="J60" s="14">
        <f t="shared" si="11"/>
        <v>0</v>
      </c>
      <c r="K60" s="29">
        <v>68.5</v>
      </c>
      <c r="L60" s="14">
        <f t="shared" si="7"/>
        <v>205.5</v>
      </c>
      <c r="M60" s="14"/>
      <c r="N60" s="24"/>
      <c r="O60" s="14">
        <v>76.271186440677965</v>
      </c>
      <c r="P60" s="14">
        <f t="shared" si="10"/>
        <v>228.81355932203388</v>
      </c>
      <c r="Q60" s="31"/>
      <c r="R60" s="31"/>
    </row>
    <row r="61" spans="1:18" hidden="1" x14ac:dyDescent="0.3">
      <c r="A61" s="13" t="s">
        <v>53</v>
      </c>
      <c r="B61" s="6" t="s">
        <v>15</v>
      </c>
      <c r="C61" s="6" t="s">
        <v>56</v>
      </c>
      <c r="D61" s="4" t="s">
        <v>21</v>
      </c>
      <c r="E61" s="15" t="s">
        <v>57</v>
      </c>
      <c r="F61" s="1">
        <v>1</v>
      </c>
      <c r="G61" s="2"/>
      <c r="H61" s="2"/>
      <c r="I61" s="14">
        <v>80</v>
      </c>
      <c r="J61" s="14">
        <f t="shared" si="11"/>
        <v>80</v>
      </c>
      <c r="K61" s="14">
        <v>63.44</v>
      </c>
      <c r="L61" s="14">
        <f t="shared" si="7"/>
        <v>63.44</v>
      </c>
      <c r="M61" s="14"/>
      <c r="N61" s="24"/>
      <c r="O61" s="14">
        <v>46.610169491525426</v>
      </c>
      <c r="P61" s="14">
        <f t="shared" si="10"/>
        <v>46.610169491525426</v>
      </c>
      <c r="Q61" s="31"/>
      <c r="R61" s="31"/>
    </row>
    <row r="62" spans="1:18" hidden="1" x14ac:dyDescent="0.3">
      <c r="A62" s="13" t="s">
        <v>53</v>
      </c>
      <c r="B62" s="6" t="s">
        <v>15</v>
      </c>
      <c r="C62" s="6" t="s">
        <v>56</v>
      </c>
      <c r="D62" s="6" t="s">
        <v>17</v>
      </c>
      <c r="E62" s="15" t="s">
        <v>57</v>
      </c>
      <c r="F62" s="1">
        <v>2</v>
      </c>
      <c r="G62" s="2"/>
      <c r="H62" s="2"/>
      <c r="I62" s="14">
        <v>180</v>
      </c>
      <c r="J62" s="14">
        <f t="shared" si="11"/>
        <v>360</v>
      </c>
      <c r="K62" s="14">
        <v>144</v>
      </c>
      <c r="L62" s="14">
        <f t="shared" si="7"/>
        <v>288</v>
      </c>
      <c r="M62" s="14"/>
      <c r="N62" s="24"/>
      <c r="O62" s="14">
        <v>109.32203389830508</v>
      </c>
      <c r="P62" s="14">
        <f t="shared" si="10"/>
        <v>218.64406779661016</v>
      </c>
      <c r="Q62" s="31"/>
      <c r="R62" s="31"/>
    </row>
    <row r="63" spans="1:18" ht="15" hidden="1" customHeight="1" x14ac:dyDescent="0.3">
      <c r="A63" s="13" t="s">
        <v>65</v>
      </c>
      <c r="B63" s="6" t="s">
        <v>19</v>
      </c>
      <c r="C63" s="6" t="s">
        <v>39</v>
      </c>
      <c r="D63" s="6" t="s">
        <v>36</v>
      </c>
      <c r="E63" s="15" t="s">
        <v>43</v>
      </c>
      <c r="F63" s="1">
        <v>1</v>
      </c>
      <c r="G63" s="14">
        <v>127.11864406779661</v>
      </c>
      <c r="H63" s="2">
        <f>F63*G63</f>
        <v>127.11864406779661</v>
      </c>
      <c r="I63" s="14">
        <v>140</v>
      </c>
      <c r="J63" s="14">
        <f>F63*I63</f>
        <v>140</v>
      </c>
      <c r="K63" s="29">
        <v>116.25</v>
      </c>
      <c r="L63" s="14">
        <f t="shared" si="7"/>
        <v>116.25</v>
      </c>
      <c r="M63" s="14"/>
      <c r="N63" s="24"/>
      <c r="O63" s="14"/>
      <c r="P63" s="14"/>
      <c r="Q63" s="31"/>
      <c r="R63" s="31"/>
    </row>
    <row r="64" spans="1:18" hidden="1" x14ac:dyDescent="0.3">
      <c r="A64" s="13" t="s">
        <v>65</v>
      </c>
      <c r="B64" s="6" t="s">
        <v>15</v>
      </c>
      <c r="C64" s="6" t="s">
        <v>31</v>
      </c>
      <c r="D64" s="6" t="s">
        <v>17</v>
      </c>
      <c r="E64" s="15" t="s">
        <v>18</v>
      </c>
      <c r="F64" s="1">
        <v>3</v>
      </c>
      <c r="G64" s="2">
        <v>67.79661016949153</v>
      </c>
      <c r="H64" s="2">
        <f t="shared" ref="H64:H67" si="12">F64*G64</f>
        <v>203.38983050847457</v>
      </c>
      <c r="I64" s="14">
        <v>180</v>
      </c>
      <c r="J64" s="14">
        <f t="shared" ref="J64:J67" si="13">F64*I64</f>
        <v>540</v>
      </c>
      <c r="K64" s="30">
        <v>70</v>
      </c>
      <c r="L64" s="14">
        <f t="shared" si="7"/>
        <v>210</v>
      </c>
      <c r="M64" s="14"/>
      <c r="N64" s="24"/>
      <c r="O64" s="14"/>
      <c r="P64" s="14"/>
      <c r="Q64" s="31"/>
      <c r="R64" s="31"/>
    </row>
    <row r="65" spans="1:18" hidden="1" x14ac:dyDescent="0.3">
      <c r="A65" s="13" t="s">
        <v>65</v>
      </c>
      <c r="B65" s="6" t="s">
        <v>15</v>
      </c>
      <c r="C65" s="6" t="s">
        <v>27</v>
      </c>
      <c r="D65" s="6" t="s">
        <v>36</v>
      </c>
      <c r="E65" s="15" t="s">
        <v>43</v>
      </c>
      <c r="F65" s="1">
        <v>1</v>
      </c>
      <c r="G65" s="2">
        <v>152.54237288135593</v>
      </c>
      <c r="H65" s="2">
        <f t="shared" si="12"/>
        <v>152.54237288135593</v>
      </c>
      <c r="I65" s="14"/>
      <c r="J65" s="14">
        <f t="shared" si="13"/>
        <v>0</v>
      </c>
      <c r="K65" s="30">
        <v>60</v>
      </c>
      <c r="L65" s="14">
        <f t="shared" si="7"/>
        <v>60</v>
      </c>
      <c r="M65" s="14"/>
      <c r="N65" s="24"/>
      <c r="O65" s="14"/>
      <c r="P65" s="14"/>
      <c r="Q65" s="31"/>
      <c r="R65" s="31"/>
    </row>
    <row r="66" spans="1:18" hidden="1" x14ac:dyDescent="0.3">
      <c r="A66" s="13" t="s">
        <v>65</v>
      </c>
      <c r="B66" s="6" t="s">
        <v>15</v>
      </c>
      <c r="C66" s="6" t="s">
        <v>66</v>
      </c>
      <c r="D66" s="6" t="s">
        <v>44</v>
      </c>
      <c r="E66" s="15" t="s">
        <v>43</v>
      </c>
      <c r="F66" s="1">
        <v>1</v>
      </c>
      <c r="G66" s="2">
        <v>161.01694915254237</v>
      </c>
      <c r="H66" s="2">
        <f t="shared" si="12"/>
        <v>161.01694915254237</v>
      </c>
      <c r="I66" s="14">
        <v>220</v>
      </c>
      <c r="J66" s="14">
        <f t="shared" si="13"/>
        <v>220</v>
      </c>
      <c r="K66" s="29">
        <v>80</v>
      </c>
      <c r="L66" s="14">
        <f t="shared" si="7"/>
        <v>80</v>
      </c>
      <c r="M66" s="14"/>
      <c r="N66" s="24"/>
      <c r="O66" s="14"/>
      <c r="P66" s="14"/>
      <c r="Q66" s="31"/>
      <c r="R66" s="31"/>
    </row>
    <row r="67" spans="1:18" hidden="1" x14ac:dyDescent="0.3">
      <c r="A67" s="13" t="s">
        <v>65</v>
      </c>
      <c r="B67" s="4" t="s">
        <v>25</v>
      </c>
      <c r="C67" s="4" t="s">
        <v>25</v>
      </c>
      <c r="D67" s="5" t="s">
        <v>26</v>
      </c>
      <c r="E67" s="15" t="s">
        <v>18</v>
      </c>
      <c r="F67" s="1">
        <v>1</v>
      </c>
      <c r="G67" s="2">
        <v>110.16949152542372</v>
      </c>
      <c r="H67" s="2">
        <f t="shared" si="12"/>
        <v>110.16949152542372</v>
      </c>
      <c r="I67" s="14">
        <v>220</v>
      </c>
      <c r="J67" s="14">
        <f t="shared" si="13"/>
        <v>220</v>
      </c>
      <c r="K67" s="29">
        <v>70</v>
      </c>
      <c r="L67" s="14">
        <f t="shared" ref="L67:L93" si="14">F67*K67</f>
        <v>70</v>
      </c>
      <c r="M67" s="14"/>
      <c r="N67" s="24"/>
      <c r="O67" s="14"/>
      <c r="P67" s="14"/>
      <c r="Q67" s="31"/>
      <c r="R67" s="31"/>
    </row>
    <row r="68" spans="1:18" x14ac:dyDescent="0.3">
      <c r="A68" s="10" t="s">
        <v>67</v>
      </c>
      <c r="B68" s="6" t="s">
        <v>68</v>
      </c>
      <c r="C68" s="6" t="s">
        <v>31</v>
      </c>
      <c r="D68" s="6" t="s">
        <v>69</v>
      </c>
      <c r="E68" s="15" t="s">
        <v>18</v>
      </c>
      <c r="F68" s="1">
        <v>2</v>
      </c>
      <c r="G68" s="2"/>
      <c r="H68" s="2"/>
      <c r="I68" s="14">
        <v>180</v>
      </c>
      <c r="J68" s="14">
        <f>F68*I68</f>
        <v>360</v>
      </c>
      <c r="K68" s="14">
        <v>89.3</v>
      </c>
      <c r="L68" s="14">
        <f t="shared" si="14"/>
        <v>178.6</v>
      </c>
      <c r="M68" s="14">
        <v>195.76271186440678</v>
      </c>
      <c r="N68" s="24">
        <f t="shared" ref="N68:N79" si="15">M68*F68</f>
        <v>391.52542372881356</v>
      </c>
      <c r="O68" s="14"/>
      <c r="P68" s="14"/>
      <c r="Q68" s="31"/>
      <c r="R68" s="31"/>
    </row>
    <row r="69" spans="1:18" x14ac:dyDescent="0.3">
      <c r="A69" s="10" t="s">
        <v>67</v>
      </c>
      <c r="B69" s="6" t="s">
        <v>70</v>
      </c>
      <c r="C69" s="6" t="s">
        <v>19</v>
      </c>
      <c r="D69" s="4" t="s">
        <v>20</v>
      </c>
      <c r="E69" s="15" t="s">
        <v>18</v>
      </c>
      <c r="F69" s="1">
        <v>1</v>
      </c>
      <c r="G69" s="2"/>
      <c r="H69" s="2"/>
      <c r="I69" s="14">
        <v>100</v>
      </c>
      <c r="J69" s="14">
        <f t="shared" ref="J69:J93" si="16">F69*I69</f>
        <v>100</v>
      </c>
      <c r="K69" s="14">
        <v>90</v>
      </c>
      <c r="L69" s="14">
        <f t="shared" si="14"/>
        <v>90</v>
      </c>
      <c r="M69" s="14">
        <v>80.932203389830505</v>
      </c>
      <c r="N69" s="24">
        <f t="shared" si="15"/>
        <v>80.932203389830505</v>
      </c>
      <c r="O69" s="14"/>
      <c r="P69" s="14"/>
      <c r="Q69" s="31"/>
      <c r="R69" s="31"/>
    </row>
    <row r="70" spans="1:18" x14ac:dyDescent="0.3">
      <c r="A70" s="10" t="s">
        <v>67</v>
      </c>
      <c r="B70" s="6" t="s">
        <v>70</v>
      </c>
      <c r="C70" s="6" t="s">
        <v>19</v>
      </c>
      <c r="D70" s="4" t="s">
        <v>20</v>
      </c>
      <c r="E70" s="15" t="s">
        <v>71</v>
      </c>
      <c r="F70" s="1">
        <v>5</v>
      </c>
      <c r="G70" s="2"/>
      <c r="H70" s="2"/>
      <c r="I70" s="14">
        <v>100</v>
      </c>
      <c r="J70" s="14">
        <f t="shared" si="16"/>
        <v>500</v>
      </c>
      <c r="K70" s="14">
        <v>90</v>
      </c>
      <c r="L70" s="14">
        <f t="shared" si="14"/>
        <v>450</v>
      </c>
      <c r="M70" s="14">
        <v>80.932203389830505</v>
      </c>
      <c r="N70" s="24">
        <f t="shared" si="15"/>
        <v>404.66101694915255</v>
      </c>
      <c r="O70" s="14"/>
      <c r="P70" s="14"/>
      <c r="Q70" s="31"/>
      <c r="R70" s="31"/>
    </row>
    <row r="71" spans="1:18" x14ac:dyDescent="0.3">
      <c r="A71" s="10" t="s">
        <v>67</v>
      </c>
      <c r="B71" s="6" t="s">
        <v>33</v>
      </c>
      <c r="C71" s="6" t="s">
        <v>33</v>
      </c>
      <c r="D71" s="5" t="s">
        <v>26</v>
      </c>
      <c r="E71" s="15" t="s">
        <v>71</v>
      </c>
      <c r="F71" s="1">
        <v>3</v>
      </c>
      <c r="G71" s="2"/>
      <c r="H71" s="2"/>
      <c r="I71" s="14">
        <v>80</v>
      </c>
      <c r="J71" s="14">
        <f t="shared" si="16"/>
        <v>240</v>
      </c>
      <c r="K71" s="14">
        <v>90</v>
      </c>
      <c r="L71" s="14">
        <f t="shared" si="14"/>
        <v>270</v>
      </c>
      <c r="M71" s="14">
        <v>65.254237288135599</v>
      </c>
      <c r="N71" s="24">
        <f t="shared" si="15"/>
        <v>195.76271186440681</v>
      </c>
      <c r="O71" s="14"/>
      <c r="P71" s="14"/>
      <c r="Q71" s="31"/>
      <c r="R71" s="31"/>
    </row>
    <row r="72" spans="1:18" x14ac:dyDescent="0.3">
      <c r="A72" s="10" t="s">
        <v>67</v>
      </c>
      <c r="B72" s="6" t="s">
        <v>68</v>
      </c>
      <c r="C72" s="6" t="s">
        <v>31</v>
      </c>
      <c r="D72" s="4" t="s">
        <v>23</v>
      </c>
      <c r="E72" s="15" t="s">
        <v>18</v>
      </c>
      <c r="F72" s="1">
        <v>1</v>
      </c>
      <c r="G72" s="2"/>
      <c r="H72" s="2"/>
      <c r="I72" s="14">
        <v>90</v>
      </c>
      <c r="J72" s="14">
        <f t="shared" si="16"/>
        <v>90</v>
      </c>
      <c r="K72" s="14">
        <v>65.5</v>
      </c>
      <c r="L72" s="14">
        <f t="shared" si="14"/>
        <v>65.5</v>
      </c>
      <c r="M72" s="14">
        <v>97.881355932203391</v>
      </c>
      <c r="N72" s="24">
        <f t="shared" si="15"/>
        <v>97.881355932203391</v>
      </c>
      <c r="O72" s="14"/>
      <c r="P72" s="14"/>
      <c r="Q72" s="31"/>
      <c r="R72" s="31"/>
    </row>
    <row r="73" spans="1:18" x14ac:dyDescent="0.3">
      <c r="A73" s="10" t="s">
        <v>67</v>
      </c>
      <c r="B73" s="6" t="s">
        <v>68</v>
      </c>
      <c r="C73" s="6" t="s">
        <v>66</v>
      </c>
      <c r="D73" s="6" t="s">
        <v>36</v>
      </c>
      <c r="E73" s="15" t="s">
        <v>41</v>
      </c>
      <c r="F73" s="1">
        <v>2</v>
      </c>
      <c r="G73" s="2"/>
      <c r="H73" s="2"/>
      <c r="I73" s="14"/>
      <c r="J73" s="14">
        <f t="shared" si="16"/>
        <v>0</v>
      </c>
      <c r="K73" s="14">
        <v>206.3</v>
      </c>
      <c r="L73" s="14">
        <f t="shared" si="14"/>
        <v>412.6</v>
      </c>
      <c r="M73" s="14">
        <v>222.88135593220338</v>
      </c>
      <c r="N73" s="24">
        <f t="shared" si="15"/>
        <v>445.76271186440675</v>
      </c>
      <c r="O73" s="14"/>
      <c r="P73" s="14"/>
      <c r="Q73" s="31"/>
      <c r="R73" s="31"/>
    </row>
    <row r="74" spans="1:18" x14ac:dyDescent="0.3">
      <c r="A74" s="10" t="s">
        <v>67</v>
      </c>
      <c r="B74" s="6" t="s">
        <v>68</v>
      </c>
      <c r="C74" s="6" t="s">
        <v>66</v>
      </c>
      <c r="D74" s="6" t="s">
        <v>72</v>
      </c>
      <c r="E74" s="15" t="s">
        <v>71</v>
      </c>
      <c r="F74" s="1">
        <v>1</v>
      </c>
      <c r="G74" s="2"/>
      <c r="H74" s="2"/>
      <c r="I74" s="14">
        <v>550</v>
      </c>
      <c r="J74" s="14">
        <f t="shared" si="16"/>
        <v>550</v>
      </c>
      <c r="K74" s="14">
        <v>595</v>
      </c>
      <c r="L74" s="14">
        <f t="shared" si="14"/>
        <v>595</v>
      </c>
      <c r="M74" s="14">
        <v>244.91525423728814</v>
      </c>
      <c r="N74" s="24">
        <f t="shared" si="15"/>
        <v>244.91525423728814</v>
      </c>
      <c r="O74" s="14"/>
      <c r="P74" s="14"/>
      <c r="Q74" s="31"/>
      <c r="R74" s="31"/>
    </row>
    <row r="75" spans="1:18" x14ac:dyDescent="0.3">
      <c r="A75" s="10" t="s">
        <v>67</v>
      </c>
      <c r="B75" s="6" t="s">
        <v>68</v>
      </c>
      <c r="C75" s="6" t="s">
        <v>66</v>
      </c>
      <c r="D75" s="6" t="s">
        <v>73</v>
      </c>
      <c r="E75" s="15" t="s">
        <v>71</v>
      </c>
      <c r="F75" s="1">
        <v>1</v>
      </c>
      <c r="G75" s="2"/>
      <c r="H75" s="2"/>
      <c r="I75" s="14"/>
      <c r="J75" s="14">
        <f t="shared" si="16"/>
        <v>0</v>
      </c>
      <c r="K75" s="14">
        <v>30.9</v>
      </c>
      <c r="L75" s="14">
        <f t="shared" si="14"/>
        <v>30.9</v>
      </c>
      <c r="M75" s="14"/>
      <c r="N75" s="24">
        <f t="shared" si="15"/>
        <v>0</v>
      </c>
      <c r="O75" s="14"/>
      <c r="P75" s="14"/>
      <c r="Q75" s="31"/>
      <c r="R75" s="31"/>
    </row>
    <row r="76" spans="1:18" x14ac:dyDescent="0.3">
      <c r="A76" s="10" t="s">
        <v>67</v>
      </c>
      <c r="B76" s="6" t="s">
        <v>68</v>
      </c>
      <c r="C76" s="6" t="s">
        <v>31</v>
      </c>
      <c r="D76" s="4" t="s">
        <v>23</v>
      </c>
      <c r="E76" s="15" t="s">
        <v>71</v>
      </c>
      <c r="F76" s="1">
        <v>3</v>
      </c>
      <c r="G76" s="2"/>
      <c r="H76" s="2"/>
      <c r="I76" s="14">
        <v>90</v>
      </c>
      <c r="J76" s="14">
        <f t="shared" si="16"/>
        <v>270</v>
      </c>
      <c r="K76" s="14">
        <v>65.5</v>
      </c>
      <c r="L76" s="14">
        <f t="shared" si="14"/>
        <v>196.5</v>
      </c>
      <c r="M76" s="14">
        <v>97.881355932203391</v>
      </c>
      <c r="N76" s="24">
        <f t="shared" si="15"/>
        <v>293.64406779661016</v>
      </c>
      <c r="O76" s="14"/>
      <c r="P76" s="14"/>
      <c r="Q76" s="31"/>
      <c r="R76" s="31"/>
    </row>
    <row r="77" spans="1:18" x14ac:dyDescent="0.3">
      <c r="A77" s="10" t="s">
        <v>67</v>
      </c>
      <c r="B77" s="4" t="s">
        <v>25</v>
      </c>
      <c r="C77" s="4" t="s">
        <v>25</v>
      </c>
      <c r="D77" s="6" t="s">
        <v>74</v>
      </c>
      <c r="E77" s="15" t="s">
        <v>71</v>
      </c>
      <c r="F77" s="1">
        <v>1</v>
      </c>
      <c r="G77" s="2"/>
      <c r="H77" s="2"/>
      <c r="I77" s="14">
        <v>180</v>
      </c>
      <c r="J77" s="14">
        <f t="shared" si="16"/>
        <v>180</v>
      </c>
      <c r="K77" s="14">
        <v>95</v>
      </c>
      <c r="L77" s="14">
        <f t="shared" si="14"/>
        <v>95</v>
      </c>
      <c r="M77" s="14">
        <v>234.74576271186442</v>
      </c>
      <c r="N77" s="24">
        <f t="shared" si="15"/>
        <v>234.74576271186442</v>
      </c>
      <c r="O77" s="14"/>
      <c r="P77" s="14"/>
      <c r="Q77" s="31"/>
      <c r="R77" s="31"/>
    </row>
    <row r="78" spans="1:18" x14ac:dyDescent="0.3">
      <c r="A78" s="10" t="s">
        <v>67</v>
      </c>
      <c r="B78" s="6" t="s">
        <v>68</v>
      </c>
      <c r="C78" s="6" t="s">
        <v>66</v>
      </c>
      <c r="D78" s="4" t="s">
        <v>23</v>
      </c>
      <c r="E78" s="15" t="s">
        <v>71</v>
      </c>
      <c r="F78" s="1">
        <v>1</v>
      </c>
      <c r="G78" s="2"/>
      <c r="H78" s="2"/>
      <c r="I78" s="14"/>
      <c r="J78" s="14">
        <f t="shared" si="16"/>
        <v>0</v>
      </c>
      <c r="K78" s="14">
        <v>145.19999999999999</v>
      </c>
      <c r="L78" s="14">
        <f t="shared" si="14"/>
        <v>145.19999999999999</v>
      </c>
      <c r="M78" s="14"/>
      <c r="N78" s="24">
        <f t="shared" si="15"/>
        <v>0</v>
      </c>
      <c r="O78" s="14"/>
      <c r="P78" s="14"/>
      <c r="Q78" s="31"/>
      <c r="R78" s="31"/>
    </row>
    <row r="79" spans="1:18" x14ac:dyDescent="0.3">
      <c r="A79" s="10" t="s">
        <v>67</v>
      </c>
      <c r="B79" s="6" t="s">
        <v>68</v>
      </c>
      <c r="C79" s="6" t="s">
        <v>66</v>
      </c>
      <c r="D79" s="6" t="s">
        <v>75</v>
      </c>
      <c r="E79" s="15" t="s">
        <v>18</v>
      </c>
      <c r="F79" s="1">
        <v>1</v>
      </c>
      <c r="G79" s="2"/>
      <c r="H79" s="2"/>
      <c r="I79" s="14">
        <v>550</v>
      </c>
      <c r="J79" s="14">
        <f t="shared" si="16"/>
        <v>550</v>
      </c>
      <c r="K79" s="14">
        <v>595</v>
      </c>
      <c r="L79" s="14">
        <f t="shared" si="14"/>
        <v>595</v>
      </c>
      <c r="M79" s="14">
        <v>244.91525423728814</v>
      </c>
      <c r="N79" s="24">
        <f t="shared" si="15"/>
        <v>244.91525423728814</v>
      </c>
      <c r="O79" s="14"/>
      <c r="P79" s="14"/>
      <c r="Q79" s="31"/>
      <c r="R79" s="31"/>
    </row>
    <row r="80" spans="1:18" hidden="1" x14ac:dyDescent="0.3">
      <c r="A80" s="10" t="s">
        <v>76</v>
      </c>
      <c r="B80" s="6" t="s">
        <v>19</v>
      </c>
      <c r="C80" s="6" t="s">
        <v>51</v>
      </c>
      <c r="D80" s="4" t="s">
        <v>20</v>
      </c>
      <c r="E80" s="15" t="s">
        <v>57</v>
      </c>
      <c r="F80" s="1">
        <v>19</v>
      </c>
      <c r="G80" s="14">
        <v>120</v>
      </c>
      <c r="H80" s="2">
        <f>F80*G80</f>
        <v>2280</v>
      </c>
      <c r="I80" s="16">
        <v>140</v>
      </c>
      <c r="J80" s="16">
        <f>F80*I80</f>
        <v>2660</v>
      </c>
      <c r="K80" s="28">
        <v>75</v>
      </c>
      <c r="L80" s="14">
        <f t="shared" si="14"/>
        <v>1425</v>
      </c>
      <c r="M80" s="14"/>
      <c r="N80" s="24"/>
      <c r="O80" s="2">
        <v>80.508474576271183</v>
      </c>
      <c r="P80" s="14">
        <f t="shared" ref="P80:P93" si="17">F80*O80</f>
        <v>1529.6610169491526</v>
      </c>
      <c r="Q80" s="31"/>
      <c r="R80" s="31"/>
    </row>
    <row r="81" spans="1:18" hidden="1" x14ac:dyDescent="0.3">
      <c r="A81" s="10" t="s">
        <v>76</v>
      </c>
      <c r="B81" s="6" t="s">
        <v>15</v>
      </c>
      <c r="C81" s="6" t="s">
        <v>56</v>
      </c>
      <c r="D81" s="4" t="s">
        <v>23</v>
      </c>
      <c r="E81" s="15" t="s">
        <v>57</v>
      </c>
      <c r="F81" s="1">
        <v>8</v>
      </c>
      <c r="G81" s="14">
        <v>46.610169491525426</v>
      </c>
      <c r="H81" s="2">
        <f t="shared" ref="H81:H93" si="18">F81*G81</f>
        <v>372.88135593220341</v>
      </c>
      <c r="I81" s="16">
        <v>90</v>
      </c>
      <c r="J81" s="16">
        <f t="shared" si="16"/>
        <v>720</v>
      </c>
      <c r="K81" s="28">
        <v>82</v>
      </c>
      <c r="L81" s="14">
        <f t="shared" si="14"/>
        <v>656</v>
      </c>
      <c r="M81" s="14"/>
      <c r="N81" s="24"/>
      <c r="O81" s="2">
        <v>57.627118644067799</v>
      </c>
      <c r="P81" s="14">
        <f t="shared" si="17"/>
        <v>461.0169491525424</v>
      </c>
      <c r="Q81" s="31"/>
      <c r="R81" s="31"/>
    </row>
    <row r="82" spans="1:18" hidden="1" x14ac:dyDescent="0.3">
      <c r="A82" s="10" t="s">
        <v>76</v>
      </c>
      <c r="B82" s="6" t="s">
        <v>15</v>
      </c>
      <c r="C82" s="6" t="s">
        <v>66</v>
      </c>
      <c r="D82" s="6" t="s">
        <v>77</v>
      </c>
      <c r="E82" s="15" t="s">
        <v>18</v>
      </c>
      <c r="F82" s="1">
        <v>3</v>
      </c>
      <c r="G82" s="14"/>
      <c r="H82" s="2">
        <f t="shared" si="18"/>
        <v>0</v>
      </c>
      <c r="I82" s="16"/>
      <c r="J82" s="16">
        <f t="shared" si="16"/>
        <v>0</v>
      </c>
      <c r="K82" s="28">
        <v>1066</v>
      </c>
      <c r="L82" s="14">
        <f t="shared" si="14"/>
        <v>3198</v>
      </c>
      <c r="M82" s="14"/>
      <c r="N82" s="24"/>
      <c r="O82" s="2"/>
      <c r="P82" s="14">
        <f t="shared" si="17"/>
        <v>0</v>
      </c>
      <c r="Q82" s="31"/>
      <c r="R82" s="31"/>
    </row>
    <row r="83" spans="1:18" hidden="1" x14ac:dyDescent="0.3">
      <c r="A83" s="10" t="s">
        <v>76</v>
      </c>
      <c r="B83" s="6" t="s">
        <v>15</v>
      </c>
      <c r="C83" s="6" t="s">
        <v>56</v>
      </c>
      <c r="D83" s="6" t="s">
        <v>69</v>
      </c>
      <c r="E83" s="15" t="s">
        <v>57</v>
      </c>
      <c r="F83" s="1">
        <v>7</v>
      </c>
      <c r="G83" s="14">
        <v>80.508474576271183</v>
      </c>
      <c r="H83" s="2">
        <f t="shared" si="18"/>
        <v>563.5593220338983</v>
      </c>
      <c r="I83" s="14">
        <v>180</v>
      </c>
      <c r="J83" s="16">
        <f t="shared" si="16"/>
        <v>1260</v>
      </c>
      <c r="K83" s="28">
        <v>144</v>
      </c>
      <c r="L83" s="14">
        <f t="shared" si="14"/>
        <v>1008</v>
      </c>
      <c r="M83" s="14"/>
      <c r="N83" s="24"/>
      <c r="O83" s="2">
        <v>109.32203389830508</v>
      </c>
      <c r="P83" s="14">
        <f t="shared" si="17"/>
        <v>765.25423728813553</v>
      </c>
      <c r="Q83" s="31"/>
      <c r="R83" s="31"/>
    </row>
    <row r="84" spans="1:18" hidden="1" x14ac:dyDescent="0.3">
      <c r="A84" s="10" t="s">
        <v>76</v>
      </c>
      <c r="B84" s="6" t="s">
        <v>15</v>
      </c>
      <c r="C84" s="6" t="s">
        <v>56</v>
      </c>
      <c r="D84" s="6" t="s">
        <v>69</v>
      </c>
      <c r="E84" s="15" t="s">
        <v>63</v>
      </c>
      <c r="F84" s="1">
        <v>4</v>
      </c>
      <c r="G84" s="14">
        <v>80.508474576271183</v>
      </c>
      <c r="H84" s="2">
        <f t="shared" si="18"/>
        <v>322.03389830508473</v>
      </c>
      <c r="I84" s="14">
        <v>180</v>
      </c>
      <c r="J84" s="16">
        <f t="shared" si="16"/>
        <v>720</v>
      </c>
      <c r="K84" s="28">
        <v>144</v>
      </c>
      <c r="L84" s="14">
        <f t="shared" si="14"/>
        <v>576</v>
      </c>
      <c r="M84" s="14"/>
      <c r="N84" s="24"/>
      <c r="O84" s="2">
        <v>109.32203389830508</v>
      </c>
      <c r="P84" s="14">
        <f t="shared" si="17"/>
        <v>437.28813559322032</v>
      </c>
      <c r="Q84" s="31"/>
      <c r="R84" s="31"/>
    </row>
    <row r="85" spans="1:18" hidden="1" x14ac:dyDescent="0.3">
      <c r="A85" s="10" t="s">
        <v>76</v>
      </c>
      <c r="B85" s="6" t="s">
        <v>15</v>
      </c>
      <c r="C85" s="6" t="s">
        <v>56</v>
      </c>
      <c r="D85" s="4" t="s">
        <v>22</v>
      </c>
      <c r="E85" s="15" t="s">
        <v>57</v>
      </c>
      <c r="F85" s="1">
        <v>3</v>
      </c>
      <c r="G85" s="14">
        <v>63.559322033898304</v>
      </c>
      <c r="H85" s="2">
        <f t="shared" si="18"/>
        <v>190.67796610169492</v>
      </c>
      <c r="I85" s="14">
        <v>114.40677966101696</v>
      </c>
      <c r="J85" s="16">
        <f t="shared" si="16"/>
        <v>343.22033898305085</v>
      </c>
      <c r="K85" s="28">
        <v>144</v>
      </c>
      <c r="L85" s="14">
        <f t="shared" si="14"/>
        <v>432</v>
      </c>
      <c r="M85" s="14"/>
      <c r="N85" s="24"/>
      <c r="O85" s="2">
        <v>83.898305084745758</v>
      </c>
      <c r="P85" s="14">
        <f t="shared" si="17"/>
        <v>251.69491525423729</v>
      </c>
      <c r="Q85" s="31"/>
      <c r="R85" s="31"/>
    </row>
    <row r="86" spans="1:18" hidden="1" x14ac:dyDescent="0.3">
      <c r="A86" s="10" t="s">
        <v>76</v>
      </c>
      <c r="B86" s="4" t="s">
        <v>25</v>
      </c>
      <c r="C86" s="4" t="s">
        <v>78</v>
      </c>
      <c r="D86" s="6" t="s">
        <v>79</v>
      </c>
      <c r="E86" s="15" t="s">
        <v>57</v>
      </c>
      <c r="F86" s="1">
        <v>1</v>
      </c>
      <c r="G86" s="14">
        <v>122.88135593220339</v>
      </c>
      <c r="H86" s="2">
        <f t="shared" si="18"/>
        <v>122.88135593220339</v>
      </c>
      <c r="I86" s="14">
        <v>186.4406779661017</v>
      </c>
      <c r="J86" s="16">
        <f t="shared" si="16"/>
        <v>186.4406779661017</v>
      </c>
      <c r="K86" s="28">
        <v>120</v>
      </c>
      <c r="L86" s="14">
        <f t="shared" si="14"/>
        <v>120</v>
      </c>
      <c r="M86" s="14"/>
      <c r="N86" s="24"/>
      <c r="O86" s="2">
        <v>156.77966101694915</v>
      </c>
      <c r="P86" s="14">
        <f t="shared" si="17"/>
        <v>156.77966101694915</v>
      </c>
      <c r="Q86" s="31"/>
      <c r="R86" s="31"/>
    </row>
    <row r="87" spans="1:18" hidden="1" x14ac:dyDescent="0.3">
      <c r="A87" s="10" t="s">
        <v>76</v>
      </c>
      <c r="B87" s="6" t="s">
        <v>15</v>
      </c>
      <c r="C87" s="6" t="s">
        <v>56</v>
      </c>
      <c r="D87" s="4" t="s">
        <v>22</v>
      </c>
      <c r="E87" s="15" t="s">
        <v>50</v>
      </c>
      <c r="F87" s="1">
        <v>1</v>
      </c>
      <c r="G87" s="14">
        <v>63.559322033898304</v>
      </c>
      <c r="H87" s="2">
        <f t="shared" si="18"/>
        <v>63.559322033898304</v>
      </c>
      <c r="I87" s="14">
        <v>114.40677966101696</v>
      </c>
      <c r="J87" s="16">
        <f t="shared" si="16"/>
        <v>114.40677966101696</v>
      </c>
      <c r="K87" s="28">
        <v>105</v>
      </c>
      <c r="L87" s="14">
        <f t="shared" si="14"/>
        <v>105</v>
      </c>
      <c r="M87" s="14"/>
      <c r="N87" s="24"/>
      <c r="O87" s="2">
        <v>83.898305084745758</v>
      </c>
      <c r="P87" s="14">
        <f t="shared" si="17"/>
        <v>83.898305084745758</v>
      </c>
      <c r="Q87" s="31"/>
      <c r="R87" s="31"/>
    </row>
    <row r="88" spans="1:18" hidden="1" x14ac:dyDescent="0.3">
      <c r="A88" s="10" t="s">
        <v>76</v>
      </c>
      <c r="B88" s="5" t="s">
        <v>19</v>
      </c>
      <c r="C88" s="6" t="s">
        <v>51</v>
      </c>
      <c r="D88" s="4" t="s">
        <v>20</v>
      </c>
      <c r="E88" s="15" t="s">
        <v>18</v>
      </c>
      <c r="F88" s="1">
        <v>1</v>
      </c>
      <c r="G88" s="14">
        <v>120</v>
      </c>
      <c r="H88" s="2">
        <f t="shared" si="18"/>
        <v>120</v>
      </c>
      <c r="I88" s="14">
        <v>140</v>
      </c>
      <c r="J88" s="16">
        <f t="shared" si="16"/>
        <v>140</v>
      </c>
      <c r="K88" s="28">
        <v>75</v>
      </c>
      <c r="L88" s="14">
        <f t="shared" si="14"/>
        <v>75</v>
      </c>
      <c r="M88" s="14"/>
      <c r="N88" s="24"/>
      <c r="O88" s="2">
        <v>80.508474576271183</v>
      </c>
      <c r="P88" s="14">
        <f t="shared" si="17"/>
        <v>80.508474576271183</v>
      </c>
      <c r="Q88" s="31"/>
      <c r="R88" s="31"/>
    </row>
    <row r="89" spans="1:18" hidden="1" x14ac:dyDescent="0.3">
      <c r="A89" s="10" t="s">
        <v>76</v>
      </c>
      <c r="B89" s="5" t="s">
        <v>19</v>
      </c>
      <c r="C89" s="6" t="s">
        <v>51</v>
      </c>
      <c r="D89" s="6" t="s">
        <v>80</v>
      </c>
      <c r="E89" s="15" t="s">
        <v>57</v>
      </c>
      <c r="F89" s="1">
        <v>1</v>
      </c>
      <c r="G89" s="2"/>
      <c r="H89" s="2">
        <f t="shared" si="18"/>
        <v>0</v>
      </c>
      <c r="I89" s="14"/>
      <c r="J89" s="16">
        <f t="shared" si="16"/>
        <v>0</v>
      </c>
      <c r="K89" s="28">
        <v>45</v>
      </c>
      <c r="L89" s="14">
        <f t="shared" si="14"/>
        <v>45</v>
      </c>
      <c r="M89" s="14"/>
      <c r="N89" s="24"/>
      <c r="O89" s="14">
        <v>59.322033898305087</v>
      </c>
      <c r="P89" s="14">
        <f t="shared" si="17"/>
        <v>59.322033898305087</v>
      </c>
      <c r="Q89" s="31"/>
      <c r="R89" s="31"/>
    </row>
    <row r="90" spans="1:18" hidden="1" x14ac:dyDescent="0.3">
      <c r="A90" s="10" t="s">
        <v>76</v>
      </c>
      <c r="B90" s="6" t="s">
        <v>15</v>
      </c>
      <c r="C90" s="6" t="s">
        <v>66</v>
      </c>
      <c r="D90" s="6" t="s">
        <v>44</v>
      </c>
      <c r="E90" s="15" t="s">
        <v>81</v>
      </c>
      <c r="F90" s="1">
        <v>3</v>
      </c>
      <c r="G90" s="2">
        <v>186.4406779661017</v>
      </c>
      <c r="H90" s="2">
        <f t="shared" si="18"/>
        <v>559.32203389830511</v>
      </c>
      <c r="I90" s="14"/>
      <c r="J90" s="16">
        <f t="shared" si="16"/>
        <v>0</v>
      </c>
      <c r="K90" s="28">
        <v>278.2</v>
      </c>
      <c r="L90" s="14">
        <f t="shared" si="14"/>
        <v>834.59999999999991</v>
      </c>
      <c r="M90" s="14"/>
      <c r="N90" s="24"/>
      <c r="O90" s="14">
        <v>190.67796610169492</v>
      </c>
      <c r="P90" s="14">
        <f t="shared" si="17"/>
        <v>572.03389830508479</v>
      </c>
      <c r="Q90" s="31"/>
      <c r="R90" s="31"/>
    </row>
    <row r="91" spans="1:18" hidden="1" x14ac:dyDescent="0.3">
      <c r="A91" s="10" t="s">
        <v>76</v>
      </c>
      <c r="B91" s="6" t="s">
        <v>15</v>
      </c>
      <c r="C91" s="6" t="s">
        <v>56</v>
      </c>
      <c r="D91" s="6" t="s">
        <v>80</v>
      </c>
      <c r="E91" s="15" t="s">
        <v>57</v>
      </c>
      <c r="F91" s="1">
        <v>4</v>
      </c>
      <c r="G91" s="2">
        <v>65</v>
      </c>
      <c r="H91" s="2">
        <f t="shared" si="18"/>
        <v>260</v>
      </c>
      <c r="I91" s="14">
        <v>50</v>
      </c>
      <c r="J91" s="16">
        <f t="shared" si="16"/>
        <v>200</v>
      </c>
      <c r="K91" s="28">
        <v>38.22</v>
      </c>
      <c r="L91" s="14">
        <f t="shared" si="14"/>
        <v>152.88</v>
      </c>
      <c r="M91" s="14"/>
      <c r="N91" s="24"/>
      <c r="O91" s="14">
        <v>25.423728813559322</v>
      </c>
      <c r="P91" s="14">
        <f t="shared" si="17"/>
        <v>101.69491525423729</v>
      </c>
      <c r="Q91" s="31"/>
      <c r="R91" s="31"/>
    </row>
    <row r="92" spans="1:18" hidden="1" x14ac:dyDescent="0.3">
      <c r="A92" s="10" t="s">
        <v>76</v>
      </c>
      <c r="B92" s="6" t="s">
        <v>15</v>
      </c>
      <c r="C92" s="6" t="s">
        <v>66</v>
      </c>
      <c r="D92" s="6" t="s">
        <v>35</v>
      </c>
      <c r="E92" s="15" t="s">
        <v>43</v>
      </c>
      <c r="F92" s="1">
        <v>1</v>
      </c>
      <c r="G92" s="2">
        <v>80.508474576271183</v>
      </c>
      <c r="H92" s="2">
        <f t="shared" si="18"/>
        <v>80.508474576271183</v>
      </c>
      <c r="I92" s="14"/>
      <c r="J92" s="16">
        <f t="shared" si="16"/>
        <v>0</v>
      </c>
      <c r="K92" s="28">
        <v>107.9</v>
      </c>
      <c r="L92" s="14">
        <f t="shared" si="14"/>
        <v>107.9</v>
      </c>
      <c r="M92" s="14"/>
      <c r="N92" s="24"/>
      <c r="O92" s="14">
        <v>63.559322033898304</v>
      </c>
      <c r="P92" s="14">
        <f t="shared" si="17"/>
        <v>63.559322033898304</v>
      </c>
      <c r="Q92" s="31"/>
      <c r="R92" s="31"/>
    </row>
    <row r="93" spans="1:18" hidden="1" x14ac:dyDescent="0.3">
      <c r="A93" s="10" t="s">
        <v>76</v>
      </c>
      <c r="B93" s="20" t="s">
        <v>33</v>
      </c>
      <c r="C93" s="20" t="s">
        <v>82</v>
      </c>
      <c r="D93" s="21" t="s">
        <v>26</v>
      </c>
      <c r="E93" s="22" t="s">
        <v>57</v>
      </c>
      <c r="F93" s="23">
        <v>3</v>
      </c>
      <c r="G93" s="2">
        <v>46.610169491525426</v>
      </c>
      <c r="H93" s="2">
        <f t="shared" si="18"/>
        <v>139.83050847457628</v>
      </c>
      <c r="I93" s="14">
        <v>80</v>
      </c>
      <c r="J93" s="16">
        <f t="shared" si="16"/>
        <v>240</v>
      </c>
      <c r="K93" s="28">
        <v>75</v>
      </c>
      <c r="L93" s="14">
        <f t="shared" si="14"/>
        <v>225</v>
      </c>
      <c r="M93" s="14"/>
      <c r="N93" s="24"/>
      <c r="O93" s="14">
        <v>40.677966101694913</v>
      </c>
      <c r="P93" s="14">
        <f t="shared" si="17"/>
        <v>122.03389830508473</v>
      </c>
      <c r="Q93" s="31"/>
      <c r="R93" s="31"/>
    </row>
    <row r="94" spans="1:18" hidden="1" x14ac:dyDescent="0.3">
      <c r="A94" s="60" t="s">
        <v>83</v>
      </c>
      <c r="B94" s="60"/>
      <c r="C94" s="60"/>
      <c r="D94" s="60"/>
      <c r="E94" s="60"/>
      <c r="F94" s="60"/>
      <c r="G94" s="56" t="s">
        <v>84</v>
      </c>
      <c r="H94" s="57"/>
      <c r="I94" s="56" t="s">
        <v>85</v>
      </c>
      <c r="J94" s="57"/>
      <c r="K94" s="58" t="s">
        <v>86</v>
      </c>
      <c r="L94" s="59"/>
      <c r="M94" s="56" t="s">
        <v>87</v>
      </c>
      <c r="N94" s="57"/>
      <c r="O94" s="56" t="s">
        <v>86</v>
      </c>
      <c r="P94" s="57"/>
      <c r="Q94" s="55" t="s">
        <v>88</v>
      </c>
      <c r="R94" s="55"/>
    </row>
    <row r="95" spans="1:18" hidden="1" x14ac:dyDescent="0.3">
      <c r="A95" s="61" t="s">
        <v>89</v>
      </c>
      <c r="B95" s="61"/>
      <c r="C95" s="61"/>
      <c r="D95" s="61"/>
      <c r="E95" s="61"/>
      <c r="F95" s="61"/>
      <c r="G95" s="55" t="s">
        <v>90</v>
      </c>
      <c r="H95" s="55"/>
      <c r="I95" s="55" t="s">
        <v>91</v>
      </c>
      <c r="J95" s="55"/>
      <c r="K95" s="58" t="s">
        <v>90</v>
      </c>
      <c r="L95" s="59"/>
      <c r="M95" s="55" t="s">
        <v>91</v>
      </c>
      <c r="N95" s="55"/>
      <c r="O95" s="55" t="s">
        <v>90</v>
      </c>
      <c r="P95" s="55"/>
      <c r="Q95" s="55" t="s">
        <v>90</v>
      </c>
      <c r="R95" s="55"/>
    </row>
    <row r="96" spans="1:18" x14ac:dyDescent="0.3">
      <c r="H96" s="26"/>
      <c r="K96" s="27"/>
      <c r="L96"/>
    </row>
    <row r="97" spans="8:8" customFormat="1" x14ac:dyDescent="0.3">
      <c r="H97" s="26"/>
    </row>
    <row r="98" spans="8:8" customFormat="1" x14ac:dyDescent="0.3"/>
    <row r="99" spans="8:8" customFormat="1" x14ac:dyDescent="0.3"/>
    <row r="100" spans="8:8" customFormat="1" x14ac:dyDescent="0.3"/>
    <row r="101" spans="8:8" customFormat="1" x14ac:dyDescent="0.3"/>
    <row r="102" spans="8:8" customFormat="1" x14ac:dyDescent="0.3"/>
    <row r="103" spans="8:8" customFormat="1" x14ac:dyDescent="0.3"/>
    <row r="104" spans="8:8" customFormat="1" x14ac:dyDescent="0.3"/>
    <row r="105" spans="8:8" customFormat="1" x14ac:dyDescent="0.3"/>
    <row r="106" spans="8:8" customFormat="1" x14ac:dyDescent="0.3"/>
    <row r="107" spans="8:8" customFormat="1" x14ac:dyDescent="0.3"/>
    <row r="108" spans="8:8" customFormat="1" x14ac:dyDescent="0.3"/>
    <row r="109" spans="8:8" customFormat="1" x14ac:dyDescent="0.3"/>
    <row r="110" spans="8:8" customFormat="1" x14ac:dyDescent="0.3"/>
    <row r="111" spans="8:8" customFormat="1" x14ac:dyDescent="0.3"/>
    <row r="112" spans="8:8" customFormat="1" x14ac:dyDescent="0.3"/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  <row r="121" customFormat="1" x14ac:dyDescent="0.3"/>
    <row r="122" customFormat="1" x14ac:dyDescent="0.3"/>
    <row r="123" customFormat="1" x14ac:dyDescent="0.3"/>
    <row r="124" customFormat="1" x14ac:dyDescent="0.3"/>
    <row r="125" customFormat="1" x14ac:dyDescent="0.3"/>
    <row r="126" customFormat="1" x14ac:dyDescent="0.3"/>
    <row r="127" customFormat="1" x14ac:dyDescent="0.3"/>
    <row r="128" customFormat="1" x14ac:dyDescent="0.3"/>
    <row r="129" customFormat="1" x14ac:dyDescent="0.3"/>
    <row r="130" customFormat="1" x14ac:dyDescent="0.3"/>
    <row r="131" customFormat="1" x14ac:dyDescent="0.3"/>
    <row r="132" customFormat="1" x14ac:dyDescent="0.3"/>
    <row r="133" customFormat="1" x14ac:dyDescent="0.3"/>
    <row r="134" customFormat="1" x14ac:dyDescent="0.3"/>
    <row r="135" customFormat="1" x14ac:dyDescent="0.3"/>
    <row r="136" customFormat="1" x14ac:dyDescent="0.3"/>
    <row r="137" customFormat="1" x14ac:dyDescent="0.3"/>
    <row r="138" customFormat="1" x14ac:dyDescent="0.3"/>
    <row r="139" customFormat="1" x14ac:dyDescent="0.3"/>
    <row r="140" customFormat="1" x14ac:dyDescent="0.3"/>
    <row r="141" customFormat="1" x14ac:dyDescent="0.3"/>
    <row r="142" customFormat="1" x14ac:dyDescent="0.3"/>
    <row r="143" customFormat="1" x14ac:dyDescent="0.3"/>
    <row r="144" customFormat="1" x14ac:dyDescent="0.3"/>
    <row r="145" customFormat="1" x14ac:dyDescent="0.3"/>
    <row r="146" customFormat="1" x14ac:dyDescent="0.3"/>
    <row r="147" customFormat="1" x14ac:dyDescent="0.3"/>
    <row r="148" customFormat="1" x14ac:dyDescent="0.3"/>
    <row r="149" customFormat="1" x14ac:dyDescent="0.3"/>
    <row r="150" customFormat="1" x14ac:dyDescent="0.3"/>
    <row r="151" customFormat="1" x14ac:dyDescent="0.3"/>
    <row r="152" customFormat="1" x14ac:dyDescent="0.3"/>
    <row r="153" customFormat="1" x14ac:dyDescent="0.3"/>
    <row r="154" customFormat="1" x14ac:dyDescent="0.3"/>
    <row r="155" customFormat="1" x14ac:dyDescent="0.3"/>
    <row r="156" customFormat="1" x14ac:dyDescent="0.3"/>
    <row r="157" customFormat="1" x14ac:dyDescent="0.3"/>
    <row r="158" customFormat="1" x14ac:dyDescent="0.3"/>
    <row r="159" customFormat="1" x14ac:dyDescent="0.3"/>
    <row r="160" customFormat="1" x14ac:dyDescent="0.3"/>
    <row r="161" customFormat="1" x14ac:dyDescent="0.3"/>
    <row r="162" customFormat="1" x14ac:dyDescent="0.3"/>
    <row r="163" customFormat="1" x14ac:dyDescent="0.3"/>
    <row r="164" customFormat="1" x14ac:dyDescent="0.3"/>
    <row r="165" customFormat="1" x14ac:dyDescent="0.3"/>
    <row r="166" customFormat="1" x14ac:dyDescent="0.3"/>
    <row r="167" customFormat="1" x14ac:dyDescent="0.3"/>
    <row r="168" customFormat="1" x14ac:dyDescent="0.3"/>
    <row r="169" customFormat="1" x14ac:dyDescent="0.3"/>
    <row r="170" customFormat="1" x14ac:dyDescent="0.3"/>
    <row r="171" customFormat="1" x14ac:dyDescent="0.3"/>
    <row r="172" customFormat="1" x14ac:dyDescent="0.3"/>
    <row r="173" customFormat="1" x14ac:dyDescent="0.3"/>
    <row r="174" customFormat="1" x14ac:dyDescent="0.3"/>
    <row r="175" customFormat="1" x14ac:dyDescent="0.3"/>
    <row r="176" customFormat="1" x14ac:dyDescent="0.3"/>
    <row r="177" customFormat="1" x14ac:dyDescent="0.3"/>
    <row r="178" customFormat="1" x14ac:dyDescent="0.3"/>
    <row r="179" customFormat="1" x14ac:dyDescent="0.3"/>
    <row r="180" customFormat="1" x14ac:dyDescent="0.3"/>
    <row r="181" customFormat="1" x14ac:dyDescent="0.3"/>
    <row r="182" customFormat="1" x14ac:dyDescent="0.3"/>
    <row r="183" customFormat="1" x14ac:dyDescent="0.3"/>
    <row r="184" customFormat="1" x14ac:dyDescent="0.3"/>
    <row r="185" customFormat="1" x14ac:dyDescent="0.3"/>
    <row r="186" customFormat="1" x14ac:dyDescent="0.3"/>
    <row r="187" customFormat="1" x14ac:dyDescent="0.3"/>
    <row r="188" customFormat="1" x14ac:dyDescent="0.3"/>
    <row r="189" customFormat="1" x14ac:dyDescent="0.3"/>
    <row r="190" customFormat="1" x14ac:dyDescent="0.3"/>
    <row r="191" customFormat="1" x14ac:dyDescent="0.3"/>
    <row r="192" customFormat="1" x14ac:dyDescent="0.3"/>
    <row r="193" customFormat="1" x14ac:dyDescent="0.3"/>
    <row r="194" customFormat="1" x14ac:dyDescent="0.3"/>
    <row r="195" customFormat="1" x14ac:dyDescent="0.3"/>
    <row r="196" customFormat="1" x14ac:dyDescent="0.3"/>
    <row r="197" customFormat="1" x14ac:dyDescent="0.3"/>
    <row r="198" customFormat="1" x14ac:dyDescent="0.3"/>
    <row r="199" customFormat="1" x14ac:dyDescent="0.3"/>
    <row r="200" customFormat="1" x14ac:dyDescent="0.3"/>
    <row r="201" customFormat="1" x14ac:dyDescent="0.3"/>
    <row r="202" customFormat="1" x14ac:dyDescent="0.3"/>
    <row r="203" customFormat="1" x14ac:dyDescent="0.3"/>
    <row r="204" customFormat="1" x14ac:dyDescent="0.3"/>
    <row r="205" customFormat="1" x14ac:dyDescent="0.3"/>
    <row r="206" customFormat="1" x14ac:dyDescent="0.3"/>
    <row r="207" customFormat="1" x14ac:dyDescent="0.3"/>
    <row r="208" customFormat="1" x14ac:dyDescent="0.3"/>
    <row r="209" customFormat="1" x14ac:dyDescent="0.3"/>
    <row r="210" customFormat="1" x14ac:dyDescent="0.3"/>
    <row r="211" customFormat="1" x14ac:dyDescent="0.3"/>
    <row r="212" customFormat="1" x14ac:dyDescent="0.3"/>
    <row r="213" customFormat="1" x14ac:dyDescent="0.3"/>
    <row r="214" customFormat="1" x14ac:dyDescent="0.3"/>
    <row r="215" customFormat="1" x14ac:dyDescent="0.3"/>
    <row r="216" customFormat="1" x14ac:dyDescent="0.3"/>
    <row r="217" customFormat="1" x14ac:dyDescent="0.3"/>
    <row r="218" customFormat="1" x14ac:dyDescent="0.3"/>
    <row r="219" customFormat="1" x14ac:dyDescent="0.3"/>
    <row r="220" customFormat="1" x14ac:dyDescent="0.3"/>
    <row r="221" customFormat="1" x14ac:dyDescent="0.3"/>
    <row r="222" customFormat="1" x14ac:dyDescent="0.3"/>
    <row r="223" customFormat="1" x14ac:dyDescent="0.3"/>
    <row r="224" customFormat="1" x14ac:dyDescent="0.3"/>
    <row r="225" customFormat="1" x14ac:dyDescent="0.3"/>
    <row r="226" customFormat="1" x14ac:dyDescent="0.3"/>
    <row r="227" customFormat="1" x14ac:dyDescent="0.3"/>
    <row r="228" customFormat="1" x14ac:dyDescent="0.3"/>
    <row r="229" customFormat="1" x14ac:dyDescent="0.3"/>
    <row r="230" customFormat="1" x14ac:dyDescent="0.3"/>
    <row r="231" customFormat="1" x14ac:dyDescent="0.3"/>
    <row r="232" customFormat="1" x14ac:dyDescent="0.3"/>
    <row r="233" customFormat="1" x14ac:dyDescent="0.3"/>
    <row r="234" customFormat="1" x14ac:dyDescent="0.3"/>
    <row r="235" customFormat="1" x14ac:dyDescent="0.3"/>
    <row r="236" customFormat="1" x14ac:dyDescent="0.3"/>
    <row r="237" customFormat="1" x14ac:dyDescent="0.3"/>
    <row r="238" customFormat="1" x14ac:dyDescent="0.3"/>
    <row r="239" customFormat="1" x14ac:dyDescent="0.3"/>
    <row r="240" customFormat="1" x14ac:dyDescent="0.3"/>
    <row r="241" customFormat="1" x14ac:dyDescent="0.3"/>
    <row r="242" customFormat="1" x14ac:dyDescent="0.3"/>
    <row r="243" customFormat="1" x14ac:dyDescent="0.3"/>
    <row r="244" customFormat="1" x14ac:dyDescent="0.3"/>
    <row r="245" customFormat="1" x14ac:dyDescent="0.3"/>
    <row r="246" customFormat="1" x14ac:dyDescent="0.3"/>
    <row r="247" customFormat="1" x14ac:dyDescent="0.3"/>
    <row r="248" customFormat="1" x14ac:dyDescent="0.3"/>
    <row r="249" customFormat="1" x14ac:dyDescent="0.3"/>
    <row r="250" customFormat="1" x14ac:dyDescent="0.3"/>
    <row r="251" customFormat="1" x14ac:dyDescent="0.3"/>
    <row r="252" customFormat="1" x14ac:dyDescent="0.3"/>
    <row r="253" customFormat="1" x14ac:dyDescent="0.3"/>
    <row r="254" customFormat="1" x14ac:dyDescent="0.3"/>
    <row r="255" customFormat="1" x14ac:dyDescent="0.3"/>
    <row r="256" customFormat="1" x14ac:dyDescent="0.3"/>
    <row r="257" customFormat="1" x14ac:dyDescent="0.3"/>
    <row r="258" customFormat="1" x14ac:dyDescent="0.3"/>
    <row r="259" customFormat="1" x14ac:dyDescent="0.3"/>
    <row r="260" customFormat="1" x14ac:dyDescent="0.3"/>
    <row r="261" customFormat="1" x14ac:dyDescent="0.3"/>
    <row r="262" customFormat="1" x14ac:dyDescent="0.3"/>
    <row r="263" customFormat="1" x14ac:dyDescent="0.3"/>
    <row r="264" customFormat="1" x14ac:dyDescent="0.3"/>
    <row r="265" customFormat="1" x14ac:dyDescent="0.3"/>
    <row r="266" customFormat="1" x14ac:dyDescent="0.3"/>
    <row r="267" customFormat="1" x14ac:dyDescent="0.3"/>
    <row r="268" customFormat="1" x14ac:dyDescent="0.3"/>
    <row r="269" customFormat="1" x14ac:dyDescent="0.3"/>
    <row r="270" customFormat="1" x14ac:dyDescent="0.3"/>
    <row r="271" customFormat="1" x14ac:dyDescent="0.3"/>
    <row r="272" customFormat="1" x14ac:dyDescent="0.3"/>
    <row r="273" customFormat="1" x14ac:dyDescent="0.3"/>
    <row r="274" customFormat="1" x14ac:dyDescent="0.3"/>
    <row r="275" customFormat="1" x14ac:dyDescent="0.3"/>
    <row r="276" customFormat="1" x14ac:dyDescent="0.3"/>
    <row r="277" customFormat="1" x14ac:dyDescent="0.3"/>
    <row r="278" customFormat="1" x14ac:dyDescent="0.3"/>
    <row r="279" customFormat="1" x14ac:dyDescent="0.3"/>
    <row r="280" customFormat="1" x14ac:dyDescent="0.3"/>
    <row r="281" customFormat="1" x14ac:dyDescent="0.3"/>
    <row r="282" customFormat="1" x14ac:dyDescent="0.3"/>
    <row r="283" customFormat="1" x14ac:dyDescent="0.3"/>
    <row r="284" customFormat="1" x14ac:dyDescent="0.3"/>
    <row r="285" customFormat="1" x14ac:dyDescent="0.3"/>
    <row r="286" customFormat="1" x14ac:dyDescent="0.3"/>
    <row r="287" customFormat="1" x14ac:dyDescent="0.3"/>
    <row r="288" customFormat="1" x14ac:dyDescent="0.3"/>
    <row r="289" customFormat="1" x14ac:dyDescent="0.3"/>
    <row r="290" customFormat="1" x14ac:dyDescent="0.3"/>
    <row r="291" customFormat="1" x14ac:dyDescent="0.3"/>
    <row r="292" customFormat="1" x14ac:dyDescent="0.3"/>
    <row r="293" customFormat="1" x14ac:dyDescent="0.3"/>
    <row r="294" customFormat="1" x14ac:dyDescent="0.3"/>
    <row r="295" customFormat="1" x14ac:dyDescent="0.3"/>
    <row r="296" customFormat="1" x14ac:dyDescent="0.3"/>
    <row r="297" customFormat="1" x14ac:dyDescent="0.3"/>
    <row r="298" customFormat="1" x14ac:dyDescent="0.3"/>
    <row r="299" customFormat="1" x14ac:dyDescent="0.3"/>
    <row r="300" customFormat="1" x14ac:dyDescent="0.3"/>
    <row r="301" customFormat="1" x14ac:dyDescent="0.3"/>
    <row r="302" customFormat="1" x14ac:dyDescent="0.3"/>
    <row r="303" customFormat="1" x14ac:dyDescent="0.3"/>
    <row r="304" customFormat="1" x14ac:dyDescent="0.3"/>
    <row r="305" customFormat="1" x14ac:dyDescent="0.3"/>
    <row r="306" customFormat="1" x14ac:dyDescent="0.3"/>
    <row r="307" customFormat="1" x14ac:dyDescent="0.3"/>
    <row r="308" customFormat="1" x14ac:dyDescent="0.3"/>
    <row r="309" customFormat="1" x14ac:dyDescent="0.3"/>
    <row r="310" customFormat="1" x14ac:dyDescent="0.3"/>
    <row r="311" customFormat="1" x14ac:dyDescent="0.3"/>
    <row r="312" customFormat="1" x14ac:dyDescent="0.3"/>
    <row r="313" customFormat="1" x14ac:dyDescent="0.3"/>
    <row r="314" customFormat="1" x14ac:dyDescent="0.3"/>
    <row r="315" customFormat="1" x14ac:dyDescent="0.3"/>
    <row r="316" customFormat="1" x14ac:dyDescent="0.3"/>
    <row r="317" customFormat="1" x14ac:dyDescent="0.3"/>
    <row r="318" customFormat="1" x14ac:dyDescent="0.3"/>
    <row r="319" customFormat="1" x14ac:dyDescent="0.3"/>
    <row r="320" customFormat="1" x14ac:dyDescent="0.3"/>
    <row r="321" customFormat="1" x14ac:dyDescent="0.3"/>
    <row r="322" customFormat="1" x14ac:dyDescent="0.3"/>
    <row r="323" customFormat="1" x14ac:dyDescent="0.3"/>
    <row r="324" customFormat="1" x14ac:dyDescent="0.3"/>
    <row r="325" customFormat="1" x14ac:dyDescent="0.3"/>
    <row r="326" customFormat="1" x14ac:dyDescent="0.3"/>
    <row r="327" customFormat="1" x14ac:dyDescent="0.3"/>
    <row r="328" customFormat="1" x14ac:dyDescent="0.3"/>
    <row r="329" customFormat="1" x14ac:dyDescent="0.3"/>
    <row r="330" customFormat="1" x14ac:dyDescent="0.3"/>
    <row r="331" customFormat="1" x14ac:dyDescent="0.3"/>
    <row r="332" customFormat="1" x14ac:dyDescent="0.3"/>
    <row r="333" customFormat="1" x14ac:dyDescent="0.3"/>
    <row r="334" customFormat="1" x14ac:dyDescent="0.3"/>
    <row r="335" customFormat="1" x14ac:dyDescent="0.3"/>
    <row r="336" customFormat="1" x14ac:dyDescent="0.3"/>
    <row r="337" customFormat="1" x14ac:dyDescent="0.3"/>
    <row r="338" customFormat="1" x14ac:dyDescent="0.3"/>
    <row r="339" customFormat="1" x14ac:dyDescent="0.3"/>
    <row r="340" customFormat="1" x14ac:dyDescent="0.3"/>
    <row r="341" customFormat="1" x14ac:dyDescent="0.3"/>
    <row r="342" customFormat="1" x14ac:dyDescent="0.3"/>
    <row r="343" customFormat="1" x14ac:dyDescent="0.3"/>
    <row r="344" customFormat="1" x14ac:dyDescent="0.3"/>
    <row r="345" customFormat="1" x14ac:dyDescent="0.3"/>
    <row r="346" customFormat="1" x14ac:dyDescent="0.3"/>
    <row r="347" customFormat="1" x14ac:dyDescent="0.3"/>
    <row r="348" customFormat="1" x14ac:dyDescent="0.3"/>
    <row r="349" customFormat="1" x14ac:dyDescent="0.3"/>
    <row r="350" customFormat="1" x14ac:dyDescent="0.3"/>
    <row r="351" customFormat="1" x14ac:dyDescent="0.3"/>
    <row r="352" customFormat="1" x14ac:dyDescent="0.3"/>
    <row r="353" customFormat="1" x14ac:dyDescent="0.3"/>
    <row r="354" customFormat="1" x14ac:dyDescent="0.3"/>
    <row r="355" customFormat="1" x14ac:dyDescent="0.3"/>
    <row r="356" customFormat="1" x14ac:dyDescent="0.3"/>
    <row r="357" customFormat="1" x14ac:dyDescent="0.3"/>
    <row r="358" customFormat="1" x14ac:dyDescent="0.3"/>
    <row r="359" customFormat="1" x14ac:dyDescent="0.3"/>
    <row r="360" customFormat="1" x14ac:dyDescent="0.3"/>
    <row r="361" customFormat="1" x14ac:dyDescent="0.3"/>
    <row r="362" customFormat="1" x14ac:dyDescent="0.3"/>
    <row r="363" customFormat="1" x14ac:dyDescent="0.3"/>
    <row r="364" customFormat="1" x14ac:dyDescent="0.3"/>
    <row r="365" customFormat="1" x14ac:dyDescent="0.3"/>
    <row r="366" customFormat="1" x14ac:dyDescent="0.3"/>
    <row r="367" customFormat="1" x14ac:dyDescent="0.3"/>
    <row r="368" customFormat="1" x14ac:dyDescent="0.3"/>
    <row r="369" customFormat="1" x14ac:dyDescent="0.3"/>
    <row r="370" customFormat="1" x14ac:dyDescent="0.3"/>
    <row r="371" customFormat="1" x14ac:dyDescent="0.3"/>
    <row r="372" customFormat="1" x14ac:dyDescent="0.3"/>
    <row r="373" customFormat="1" x14ac:dyDescent="0.3"/>
    <row r="374" customFormat="1" x14ac:dyDescent="0.3"/>
    <row r="375" customFormat="1" x14ac:dyDescent="0.3"/>
    <row r="376" customFormat="1" x14ac:dyDescent="0.3"/>
    <row r="377" customFormat="1" x14ac:dyDescent="0.3"/>
    <row r="378" customFormat="1" x14ac:dyDescent="0.3"/>
    <row r="379" customFormat="1" x14ac:dyDescent="0.3"/>
    <row r="380" customFormat="1" x14ac:dyDescent="0.3"/>
    <row r="381" customFormat="1" x14ac:dyDescent="0.3"/>
    <row r="382" customFormat="1" x14ac:dyDescent="0.3"/>
    <row r="383" customFormat="1" x14ac:dyDescent="0.3"/>
    <row r="384" customFormat="1" x14ac:dyDescent="0.3"/>
    <row r="385" customFormat="1" x14ac:dyDescent="0.3"/>
    <row r="386" customFormat="1" x14ac:dyDescent="0.3"/>
    <row r="387" customFormat="1" x14ac:dyDescent="0.3"/>
    <row r="388" customFormat="1" x14ac:dyDescent="0.3"/>
    <row r="389" customFormat="1" x14ac:dyDescent="0.3"/>
    <row r="390" customFormat="1" x14ac:dyDescent="0.3"/>
    <row r="391" customFormat="1" x14ac:dyDescent="0.3"/>
    <row r="392" customFormat="1" x14ac:dyDescent="0.3"/>
    <row r="393" customFormat="1" x14ac:dyDescent="0.3"/>
    <row r="394" customFormat="1" x14ac:dyDescent="0.3"/>
    <row r="395" customFormat="1" x14ac:dyDescent="0.3"/>
    <row r="396" customFormat="1" x14ac:dyDescent="0.3"/>
    <row r="397" customFormat="1" x14ac:dyDescent="0.3"/>
    <row r="398" customFormat="1" x14ac:dyDescent="0.3"/>
    <row r="399" customFormat="1" x14ac:dyDescent="0.3"/>
    <row r="400" customFormat="1" x14ac:dyDescent="0.3"/>
    <row r="401" customFormat="1" x14ac:dyDescent="0.3"/>
    <row r="402" customFormat="1" x14ac:dyDescent="0.3"/>
    <row r="403" customFormat="1" x14ac:dyDescent="0.3"/>
    <row r="404" customFormat="1" x14ac:dyDescent="0.3"/>
    <row r="405" customFormat="1" x14ac:dyDescent="0.3"/>
    <row r="406" customFormat="1" x14ac:dyDescent="0.3"/>
    <row r="407" customFormat="1" x14ac:dyDescent="0.3"/>
    <row r="408" customFormat="1" x14ac:dyDescent="0.3"/>
    <row r="409" customFormat="1" x14ac:dyDescent="0.3"/>
    <row r="410" customFormat="1" x14ac:dyDescent="0.3"/>
    <row r="411" customFormat="1" x14ac:dyDescent="0.3"/>
    <row r="412" customFormat="1" x14ac:dyDescent="0.3"/>
    <row r="413" customFormat="1" x14ac:dyDescent="0.3"/>
    <row r="414" customFormat="1" x14ac:dyDescent="0.3"/>
    <row r="415" customFormat="1" x14ac:dyDescent="0.3"/>
    <row r="416" customFormat="1" x14ac:dyDescent="0.3"/>
    <row r="417" customFormat="1" x14ac:dyDescent="0.3"/>
    <row r="418" customFormat="1" x14ac:dyDescent="0.3"/>
    <row r="419" customFormat="1" x14ac:dyDescent="0.3"/>
    <row r="420" customFormat="1" x14ac:dyDescent="0.3"/>
    <row r="421" customFormat="1" x14ac:dyDescent="0.3"/>
    <row r="422" customFormat="1" x14ac:dyDescent="0.3"/>
    <row r="423" customFormat="1" x14ac:dyDescent="0.3"/>
    <row r="424" customFormat="1" x14ac:dyDescent="0.3"/>
    <row r="425" customFormat="1" x14ac:dyDescent="0.3"/>
    <row r="426" customFormat="1" x14ac:dyDescent="0.3"/>
    <row r="427" customFormat="1" x14ac:dyDescent="0.3"/>
    <row r="428" customFormat="1" x14ac:dyDescent="0.3"/>
    <row r="429" customFormat="1" x14ac:dyDescent="0.3"/>
    <row r="430" customFormat="1" x14ac:dyDescent="0.3"/>
    <row r="431" customFormat="1" x14ac:dyDescent="0.3"/>
    <row r="432" customFormat="1" x14ac:dyDescent="0.3"/>
    <row r="433" customFormat="1" x14ac:dyDescent="0.3"/>
    <row r="434" customFormat="1" x14ac:dyDescent="0.3"/>
    <row r="435" customFormat="1" x14ac:dyDescent="0.3"/>
    <row r="436" customFormat="1" x14ac:dyDescent="0.3"/>
    <row r="437" customFormat="1" x14ac:dyDescent="0.3"/>
    <row r="438" customFormat="1" x14ac:dyDescent="0.3"/>
    <row r="439" customFormat="1" x14ac:dyDescent="0.3"/>
    <row r="440" customFormat="1" x14ac:dyDescent="0.3"/>
    <row r="441" customFormat="1" x14ac:dyDescent="0.3"/>
    <row r="442" customFormat="1" x14ac:dyDescent="0.3"/>
    <row r="443" customFormat="1" x14ac:dyDescent="0.3"/>
    <row r="444" customFormat="1" x14ac:dyDescent="0.3"/>
    <row r="445" customFormat="1" x14ac:dyDescent="0.3"/>
    <row r="446" customFormat="1" x14ac:dyDescent="0.3"/>
    <row r="447" customFormat="1" x14ac:dyDescent="0.3"/>
    <row r="448" customFormat="1" x14ac:dyDescent="0.3"/>
    <row r="449" customFormat="1" x14ac:dyDescent="0.3"/>
    <row r="450" customFormat="1" x14ac:dyDescent="0.3"/>
    <row r="451" customFormat="1" x14ac:dyDescent="0.3"/>
    <row r="452" customFormat="1" x14ac:dyDescent="0.3"/>
    <row r="453" customFormat="1" x14ac:dyDescent="0.3"/>
    <row r="454" customFormat="1" x14ac:dyDescent="0.3"/>
    <row r="455" customFormat="1" x14ac:dyDescent="0.3"/>
    <row r="456" customFormat="1" x14ac:dyDescent="0.3"/>
    <row r="457" customFormat="1" x14ac:dyDescent="0.3"/>
    <row r="458" customFormat="1" x14ac:dyDescent="0.3"/>
    <row r="459" customFormat="1" x14ac:dyDescent="0.3"/>
    <row r="460" customFormat="1" x14ac:dyDescent="0.3"/>
    <row r="461" customFormat="1" x14ac:dyDescent="0.3"/>
    <row r="462" customFormat="1" x14ac:dyDescent="0.3"/>
    <row r="463" customFormat="1" x14ac:dyDescent="0.3"/>
    <row r="464" customFormat="1" x14ac:dyDescent="0.3"/>
    <row r="465" customFormat="1" x14ac:dyDescent="0.3"/>
    <row r="466" customFormat="1" x14ac:dyDescent="0.3"/>
    <row r="467" customFormat="1" x14ac:dyDescent="0.3"/>
    <row r="468" customFormat="1" x14ac:dyDescent="0.3"/>
    <row r="469" customFormat="1" x14ac:dyDescent="0.3"/>
    <row r="470" customFormat="1" x14ac:dyDescent="0.3"/>
    <row r="471" customFormat="1" x14ac:dyDescent="0.3"/>
    <row r="472" customFormat="1" x14ac:dyDescent="0.3"/>
    <row r="473" customFormat="1" x14ac:dyDescent="0.3"/>
    <row r="474" customFormat="1" x14ac:dyDescent="0.3"/>
    <row r="475" customFormat="1" x14ac:dyDescent="0.3"/>
    <row r="476" customFormat="1" x14ac:dyDescent="0.3"/>
    <row r="477" customFormat="1" x14ac:dyDescent="0.3"/>
    <row r="478" customFormat="1" x14ac:dyDescent="0.3"/>
    <row r="479" customFormat="1" x14ac:dyDescent="0.3"/>
    <row r="480" customFormat="1" x14ac:dyDescent="0.3"/>
    <row r="481" customFormat="1" x14ac:dyDescent="0.3"/>
    <row r="482" customFormat="1" x14ac:dyDescent="0.3"/>
    <row r="483" customFormat="1" x14ac:dyDescent="0.3"/>
    <row r="484" customFormat="1" x14ac:dyDescent="0.3"/>
    <row r="485" customFormat="1" x14ac:dyDescent="0.3"/>
    <row r="486" customFormat="1" x14ac:dyDescent="0.3"/>
    <row r="487" customFormat="1" x14ac:dyDescent="0.3"/>
    <row r="488" customFormat="1" x14ac:dyDescent="0.3"/>
    <row r="489" customFormat="1" x14ac:dyDescent="0.3"/>
    <row r="490" customFormat="1" x14ac:dyDescent="0.3"/>
    <row r="491" customFormat="1" x14ac:dyDescent="0.3"/>
    <row r="492" customFormat="1" x14ac:dyDescent="0.3"/>
    <row r="493" customFormat="1" x14ac:dyDescent="0.3"/>
    <row r="494" customFormat="1" x14ac:dyDescent="0.3"/>
    <row r="495" customFormat="1" x14ac:dyDescent="0.3"/>
    <row r="496" customFormat="1" x14ac:dyDescent="0.3"/>
    <row r="497" customFormat="1" x14ac:dyDescent="0.3"/>
    <row r="498" customFormat="1" x14ac:dyDescent="0.3"/>
    <row r="499" customFormat="1" x14ac:dyDescent="0.3"/>
    <row r="500" customFormat="1" x14ac:dyDescent="0.3"/>
    <row r="501" customFormat="1" x14ac:dyDescent="0.3"/>
    <row r="502" customFormat="1" x14ac:dyDescent="0.3"/>
    <row r="503" customFormat="1" x14ac:dyDescent="0.3"/>
    <row r="504" customFormat="1" x14ac:dyDescent="0.3"/>
    <row r="505" customFormat="1" x14ac:dyDescent="0.3"/>
    <row r="506" customFormat="1" x14ac:dyDescent="0.3"/>
    <row r="507" customFormat="1" x14ac:dyDescent="0.3"/>
    <row r="508" customFormat="1" x14ac:dyDescent="0.3"/>
    <row r="509" customFormat="1" x14ac:dyDescent="0.3"/>
    <row r="510" customFormat="1" x14ac:dyDescent="0.3"/>
    <row r="511" customFormat="1" x14ac:dyDescent="0.3"/>
    <row r="512" customFormat="1" x14ac:dyDescent="0.3"/>
    <row r="513" customFormat="1" x14ac:dyDescent="0.3"/>
    <row r="514" customFormat="1" x14ac:dyDescent="0.3"/>
    <row r="515" customFormat="1" x14ac:dyDescent="0.3"/>
    <row r="516" customFormat="1" x14ac:dyDescent="0.3"/>
    <row r="517" customFormat="1" x14ac:dyDescent="0.3"/>
    <row r="518" customFormat="1" x14ac:dyDescent="0.3"/>
    <row r="519" customFormat="1" x14ac:dyDescent="0.3"/>
    <row r="520" customFormat="1" x14ac:dyDescent="0.3"/>
    <row r="521" customFormat="1" x14ac:dyDescent="0.3"/>
    <row r="522" customFormat="1" x14ac:dyDescent="0.3"/>
    <row r="523" customFormat="1" x14ac:dyDescent="0.3"/>
    <row r="524" customFormat="1" x14ac:dyDescent="0.3"/>
    <row r="525" customFormat="1" x14ac:dyDescent="0.3"/>
    <row r="526" customFormat="1" x14ac:dyDescent="0.3"/>
    <row r="527" customFormat="1" x14ac:dyDescent="0.3"/>
    <row r="528" customFormat="1" x14ac:dyDescent="0.3"/>
    <row r="529" customFormat="1" x14ac:dyDescent="0.3"/>
    <row r="530" customFormat="1" x14ac:dyDescent="0.3"/>
    <row r="531" customFormat="1" x14ac:dyDescent="0.3"/>
    <row r="532" customFormat="1" x14ac:dyDescent="0.3"/>
    <row r="533" customFormat="1" x14ac:dyDescent="0.3"/>
    <row r="534" customFormat="1" x14ac:dyDescent="0.3"/>
    <row r="535" customFormat="1" x14ac:dyDescent="0.3"/>
    <row r="536" customFormat="1" x14ac:dyDescent="0.3"/>
    <row r="537" customFormat="1" x14ac:dyDescent="0.3"/>
    <row r="538" customFormat="1" x14ac:dyDescent="0.3"/>
    <row r="539" customFormat="1" x14ac:dyDescent="0.3"/>
    <row r="540" customFormat="1" x14ac:dyDescent="0.3"/>
    <row r="541" customFormat="1" x14ac:dyDescent="0.3"/>
    <row r="542" customFormat="1" x14ac:dyDescent="0.3"/>
    <row r="543" customFormat="1" x14ac:dyDescent="0.3"/>
    <row r="544" customFormat="1" x14ac:dyDescent="0.3"/>
    <row r="545" customFormat="1" x14ac:dyDescent="0.3"/>
    <row r="546" customFormat="1" x14ac:dyDescent="0.3"/>
    <row r="547" customFormat="1" x14ac:dyDescent="0.3"/>
    <row r="548" customFormat="1" x14ac:dyDescent="0.3"/>
    <row r="549" customFormat="1" x14ac:dyDescent="0.3"/>
    <row r="550" customFormat="1" x14ac:dyDescent="0.3"/>
    <row r="551" customFormat="1" x14ac:dyDescent="0.3"/>
    <row r="552" customFormat="1" x14ac:dyDescent="0.3"/>
    <row r="553" customFormat="1" x14ac:dyDescent="0.3"/>
    <row r="554" customFormat="1" x14ac:dyDescent="0.3"/>
    <row r="555" customFormat="1" x14ac:dyDescent="0.3"/>
    <row r="556" customFormat="1" x14ac:dyDescent="0.3"/>
    <row r="557" customFormat="1" x14ac:dyDescent="0.3"/>
    <row r="558" customFormat="1" x14ac:dyDescent="0.3"/>
    <row r="559" customFormat="1" x14ac:dyDescent="0.3"/>
    <row r="560" customFormat="1" x14ac:dyDescent="0.3"/>
    <row r="561" customFormat="1" x14ac:dyDescent="0.3"/>
    <row r="562" customFormat="1" x14ac:dyDescent="0.3"/>
    <row r="563" customFormat="1" x14ac:dyDescent="0.3"/>
    <row r="564" customFormat="1" x14ac:dyDescent="0.3"/>
    <row r="565" customFormat="1" x14ac:dyDescent="0.3"/>
    <row r="566" customFormat="1" x14ac:dyDescent="0.3"/>
    <row r="567" customFormat="1" x14ac:dyDescent="0.3"/>
    <row r="568" customFormat="1" x14ac:dyDescent="0.3"/>
    <row r="569" customFormat="1" x14ac:dyDescent="0.3"/>
    <row r="570" customFormat="1" x14ac:dyDescent="0.3"/>
    <row r="571" customFormat="1" x14ac:dyDescent="0.3"/>
    <row r="572" customFormat="1" x14ac:dyDescent="0.3"/>
    <row r="573" customFormat="1" x14ac:dyDescent="0.3"/>
    <row r="574" customFormat="1" x14ac:dyDescent="0.3"/>
    <row r="575" customFormat="1" x14ac:dyDescent="0.3"/>
    <row r="576" customFormat="1" x14ac:dyDescent="0.3"/>
    <row r="577" customFormat="1" x14ac:dyDescent="0.3"/>
    <row r="578" customFormat="1" x14ac:dyDescent="0.3"/>
    <row r="579" customFormat="1" x14ac:dyDescent="0.3"/>
    <row r="580" customFormat="1" x14ac:dyDescent="0.3"/>
    <row r="581" customFormat="1" x14ac:dyDescent="0.3"/>
    <row r="582" customFormat="1" x14ac:dyDescent="0.3"/>
    <row r="583" customFormat="1" x14ac:dyDescent="0.3"/>
    <row r="584" customFormat="1" x14ac:dyDescent="0.3"/>
    <row r="585" customFormat="1" x14ac:dyDescent="0.3"/>
    <row r="586" customFormat="1" x14ac:dyDescent="0.3"/>
    <row r="587" customFormat="1" x14ac:dyDescent="0.3"/>
    <row r="588" customFormat="1" x14ac:dyDescent="0.3"/>
    <row r="589" customFormat="1" x14ac:dyDescent="0.3"/>
    <row r="590" customFormat="1" x14ac:dyDescent="0.3"/>
    <row r="591" customFormat="1" x14ac:dyDescent="0.3"/>
    <row r="592" customFormat="1" x14ac:dyDescent="0.3"/>
    <row r="593" customFormat="1" x14ac:dyDescent="0.3"/>
    <row r="594" customFormat="1" x14ac:dyDescent="0.3"/>
    <row r="595" customFormat="1" x14ac:dyDescent="0.3"/>
    <row r="596" customFormat="1" x14ac:dyDescent="0.3"/>
    <row r="597" customFormat="1" x14ac:dyDescent="0.3"/>
    <row r="598" customFormat="1" x14ac:dyDescent="0.3"/>
    <row r="599" customFormat="1" x14ac:dyDescent="0.3"/>
    <row r="600" customFormat="1" x14ac:dyDescent="0.3"/>
    <row r="601" customFormat="1" x14ac:dyDescent="0.3"/>
    <row r="602" customFormat="1" x14ac:dyDescent="0.3"/>
    <row r="603" customFormat="1" x14ac:dyDescent="0.3"/>
    <row r="604" customFormat="1" x14ac:dyDescent="0.3"/>
    <row r="605" customFormat="1" x14ac:dyDescent="0.3"/>
    <row r="606" customFormat="1" x14ac:dyDescent="0.3"/>
    <row r="607" customFormat="1" x14ac:dyDescent="0.3"/>
    <row r="608" customFormat="1" x14ac:dyDescent="0.3"/>
    <row r="609" customFormat="1" x14ac:dyDescent="0.3"/>
    <row r="610" customFormat="1" x14ac:dyDescent="0.3"/>
    <row r="611" customFormat="1" x14ac:dyDescent="0.3"/>
    <row r="612" customFormat="1" x14ac:dyDescent="0.3"/>
    <row r="613" customFormat="1" x14ac:dyDescent="0.3"/>
    <row r="614" customFormat="1" x14ac:dyDescent="0.3"/>
    <row r="615" customFormat="1" x14ac:dyDescent="0.3"/>
    <row r="616" customFormat="1" x14ac:dyDescent="0.3"/>
    <row r="617" customFormat="1" x14ac:dyDescent="0.3"/>
    <row r="618" customFormat="1" x14ac:dyDescent="0.3"/>
    <row r="619" customFormat="1" x14ac:dyDescent="0.3"/>
    <row r="620" customFormat="1" x14ac:dyDescent="0.3"/>
    <row r="621" customFormat="1" x14ac:dyDescent="0.3"/>
    <row r="622" customFormat="1" x14ac:dyDescent="0.3"/>
    <row r="623" customFormat="1" x14ac:dyDescent="0.3"/>
    <row r="624" customFormat="1" x14ac:dyDescent="0.3"/>
    <row r="625" customFormat="1" x14ac:dyDescent="0.3"/>
    <row r="626" customFormat="1" x14ac:dyDescent="0.3"/>
    <row r="627" customFormat="1" x14ac:dyDescent="0.3"/>
    <row r="628" customFormat="1" x14ac:dyDescent="0.3"/>
    <row r="629" customFormat="1" x14ac:dyDescent="0.3"/>
    <row r="630" customFormat="1" x14ac:dyDescent="0.3"/>
    <row r="631" customFormat="1" x14ac:dyDescent="0.3"/>
    <row r="632" customFormat="1" x14ac:dyDescent="0.3"/>
    <row r="633" customFormat="1" x14ac:dyDescent="0.3"/>
    <row r="634" customFormat="1" x14ac:dyDescent="0.3"/>
    <row r="635" customFormat="1" x14ac:dyDescent="0.3"/>
    <row r="636" customFormat="1" x14ac:dyDescent="0.3"/>
    <row r="637" customFormat="1" x14ac:dyDescent="0.3"/>
    <row r="638" customFormat="1" x14ac:dyDescent="0.3"/>
    <row r="639" customFormat="1" x14ac:dyDescent="0.3"/>
    <row r="640" customFormat="1" x14ac:dyDescent="0.3"/>
    <row r="641" customFormat="1" x14ac:dyDescent="0.3"/>
    <row r="642" customFormat="1" x14ac:dyDescent="0.3"/>
    <row r="643" customFormat="1" x14ac:dyDescent="0.3"/>
    <row r="644" customFormat="1" x14ac:dyDescent="0.3"/>
    <row r="645" customFormat="1" x14ac:dyDescent="0.3"/>
    <row r="646" customFormat="1" x14ac:dyDescent="0.3"/>
    <row r="647" customFormat="1" x14ac:dyDescent="0.3"/>
    <row r="648" customFormat="1" x14ac:dyDescent="0.3"/>
    <row r="649" customFormat="1" x14ac:dyDescent="0.3"/>
    <row r="650" customFormat="1" x14ac:dyDescent="0.3"/>
    <row r="651" customFormat="1" x14ac:dyDescent="0.3"/>
    <row r="652" customFormat="1" x14ac:dyDescent="0.3"/>
    <row r="653" customFormat="1" x14ac:dyDescent="0.3"/>
    <row r="654" customFormat="1" x14ac:dyDescent="0.3"/>
    <row r="655" customFormat="1" x14ac:dyDescent="0.3"/>
    <row r="656" customFormat="1" x14ac:dyDescent="0.3"/>
    <row r="657" customFormat="1" x14ac:dyDescent="0.3"/>
    <row r="658" customFormat="1" x14ac:dyDescent="0.3"/>
    <row r="659" customFormat="1" x14ac:dyDescent="0.3"/>
    <row r="660" customFormat="1" x14ac:dyDescent="0.3"/>
    <row r="661" customFormat="1" x14ac:dyDescent="0.3"/>
    <row r="662" customFormat="1" x14ac:dyDescent="0.3"/>
    <row r="663" customFormat="1" x14ac:dyDescent="0.3"/>
    <row r="664" customFormat="1" x14ac:dyDescent="0.3"/>
    <row r="665" customFormat="1" x14ac:dyDescent="0.3"/>
    <row r="666" customFormat="1" x14ac:dyDescent="0.3"/>
    <row r="667" customFormat="1" x14ac:dyDescent="0.3"/>
    <row r="668" customFormat="1" x14ac:dyDescent="0.3"/>
    <row r="669" customFormat="1" x14ac:dyDescent="0.3"/>
    <row r="670" customFormat="1" x14ac:dyDescent="0.3"/>
    <row r="671" customFormat="1" x14ac:dyDescent="0.3"/>
    <row r="672" customFormat="1" x14ac:dyDescent="0.3"/>
    <row r="673" customFormat="1" x14ac:dyDescent="0.3"/>
    <row r="674" customFormat="1" x14ac:dyDescent="0.3"/>
    <row r="675" customFormat="1" x14ac:dyDescent="0.3"/>
    <row r="676" customFormat="1" x14ac:dyDescent="0.3"/>
    <row r="677" customFormat="1" x14ac:dyDescent="0.3"/>
    <row r="678" customFormat="1" x14ac:dyDescent="0.3"/>
    <row r="679" customFormat="1" x14ac:dyDescent="0.3"/>
    <row r="680" customFormat="1" x14ac:dyDescent="0.3"/>
    <row r="681" customFormat="1" x14ac:dyDescent="0.3"/>
    <row r="682" customFormat="1" x14ac:dyDescent="0.3"/>
    <row r="683" customFormat="1" x14ac:dyDescent="0.3"/>
    <row r="684" customFormat="1" x14ac:dyDescent="0.3"/>
    <row r="685" customFormat="1" x14ac:dyDescent="0.3"/>
    <row r="686" customFormat="1" x14ac:dyDescent="0.3"/>
    <row r="687" customFormat="1" x14ac:dyDescent="0.3"/>
    <row r="688" customFormat="1" x14ac:dyDescent="0.3"/>
    <row r="689" customFormat="1" x14ac:dyDescent="0.3"/>
    <row r="690" customFormat="1" x14ac:dyDescent="0.3"/>
    <row r="691" customFormat="1" x14ac:dyDescent="0.3"/>
    <row r="692" customFormat="1" x14ac:dyDescent="0.3"/>
    <row r="693" customFormat="1" x14ac:dyDescent="0.3"/>
    <row r="694" customFormat="1" x14ac:dyDescent="0.3"/>
    <row r="695" customFormat="1" x14ac:dyDescent="0.3"/>
    <row r="696" customFormat="1" x14ac:dyDescent="0.3"/>
    <row r="697" customFormat="1" x14ac:dyDescent="0.3"/>
    <row r="698" customFormat="1" x14ac:dyDescent="0.3"/>
    <row r="699" customFormat="1" x14ac:dyDescent="0.3"/>
    <row r="700" customFormat="1" x14ac:dyDescent="0.3"/>
    <row r="701" customFormat="1" x14ac:dyDescent="0.3"/>
    <row r="702" customFormat="1" x14ac:dyDescent="0.3"/>
    <row r="703" customFormat="1" x14ac:dyDescent="0.3"/>
    <row r="704" customFormat="1" x14ac:dyDescent="0.3"/>
    <row r="705" customFormat="1" x14ac:dyDescent="0.3"/>
    <row r="706" customFormat="1" x14ac:dyDescent="0.3"/>
    <row r="707" customFormat="1" x14ac:dyDescent="0.3"/>
    <row r="708" customFormat="1" x14ac:dyDescent="0.3"/>
    <row r="709" customFormat="1" x14ac:dyDescent="0.3"/>
    <row r="710" customFormat="1" x14ac:dyDescent="0.3"/>
    <row r="711" customFormat="1" x14ac:dyDescent="0.3"/>
    <row r="712" customFormat="1" x14ac:dyDescent="0.3"/>
    <row r="713" customFormat="1" x14ac:dyDescent="0.3"/>
    <row r="714" customFormat="1" x14ac:dyDescent="0.3"/>
    <row r="715" customFormat="1" x14ac:dyDescent="0.3"/>
    <row r="716" customFormat="1" x14ac:dyDescent="0.3"/>
    <row r="717" customFormat="1" x14ac:dyDescent="0.3"/>
    <row r="718" customFormat="1" x14ac:dyDescent="0.3"/>
    <row r="719" customFormat="1" x14ac:dyDescent="0.3"/>
    <row r="720" customFormat="1" x14ac:dyDescent="0.3"/>
    <row r="721" customFormat="1" x14ac:dyDescent="0.3"/>
    <row r="722" customFormat="1" x14ac:dyDescent="0.3"/>
    <row r="723" customFormat="1" x14ac:dyDescent="0.3"/>
    <row r="724" customFormat="1" x14ac:dyDescent="0.3"/>
    <row r="725" customFormat="1" x14ac:dyDescent="0.3"/>
    <row r="726" customFormat="1" x14ac:dyDescent="0.3"/>
    <row r="727" customFormat="1" x14ac:dyDescent="0.3"/>
    <row r="728" customFormat="1" x14ac:dyDescent="0.3"/>
    <row r="729" customFormat="1" x14ac:dyDescent="0.3"/>
    <row r="730" customFormat="1" x14ac:dyDescent="0.3"/>
    <row r="731" customFormat="1" x14ac:dyDescent="0.3"/>
    <row r="732" customFormat="1" x14ac:dyDescent="0.3"/>
    <row r="733" customFormat="1" x14ac:dyDescent="0.3"/>
    <row r="734" customFormat="1" x14ac:dyDescent="0.3"/>
    <row r="735" customFormat="1" x14ac:dyDescent="0.3"/>
    <row r="736" customFormat="1" x14ac:dyDescent="0.3"/>
    <row r="737" customFormat="1" x14ac:dyDescent="0.3"/>
    <row r="738" customFormat="1" x14ac:dyDescent="0.3"/>
    <row r="739" customFormat="1" x14ac:dyDescent="0.3"/>
    <row r="740" customFormat="1" x14ac:dyDescent="0.3"/>
    <row r="741" customFormat="1" x14ac:dyDescent="0.3"/>
    <row r="742" customFormat="1" x14ac:dyDescent="0.3"/>
    <row r="743" customFormat="1" x14ac:dyDescent="0.3"/>
    <row r="744" customFormat="1" x14ac:dyDescent="0.3"/>
    <row r="745" customFormat="1" x14ac:dyDescent="0.3"/>
    <row r="746" customFormat="1" x14ac:dyDescent="0.3"/>
    <row r="747" customFormat="1" x14ac:dyDescent="0.3"/>
    <row r="748" customFormat="1" x14ac:dyDescent="0.3"/>
    <row r="749" customFormat="1" x14ac:dyDescent="0.3"/>
    <row r="750" customFormat="1" x14ac:dyDescent="0.3"/>
    <row r="751" customFormat="1" x14ac:dyDescent="0.3"/>
    <row r="752" customFormat="1" x14ac:dyDescent="0.3"/>
    <row r="753" customFormat="1" x14ac:dyDescent="0.3"/>
    <row r="754" customFormat="1" x14ac:dyDescent="0.3"/>
    <row r="755" customFormat="1" x14ac:dyDescent="0.3"/>
    <row r="756" customFormat="1" x14ac:dyDescent="0.3"/>
    <row r="757" customFormat="1" x14ac:dyDescent="0.3"/>
    <row r="758" customFormat="1" x14ac:dyDescent="0.3"/>
    <row r="759" customFormat="1" x14ac:dyDescent="0.3"/>
    <row r="760" customFormat="1" x14ac:dyDescent="0.3"/>
    <row r="761" customFormat="1" x14ac:dyDescent="0.3"/>
    <row r="762" customFormat="1" x14ac:dyDescent="0.3"/>
    <row r="763" customFormat="1" x14ac:dyDescent="0.3"/>
    <row r="764" customFormat="1" x14ac:dyDescent="0.3"/>
    <row r="765" customFormat="1" x14ac:dyDescent="0.3"/>
    <row r="766" customFormat="1" x14ac:dyDescent="0.3"/>
    <row r="767" customFormat="1" x14ac:dyDescent="0.3"/>
    <row r="768" customFormat="1" x14ac:dyDescent="0.3"/>
    <row r="769" customFormat="1" x14ac:dyDescent="0.3"/>
    <row r="770" customFormat="1" x14ac:dyDescent="0.3"/>
    <row r="771" customFormat="1" x14ac:dyDescent="0.3"/>
    <row r="772" customFormat="1" x14ac:dyDescent="0.3"/>
    <row r="773" customFormat="1" x14ac:dyDescent="0.3"/>
    <row r="774" customFormat="1" x14ac:dyDescent="0.3"/>
    <row r="775" customFormat="1" x14ac:dyDescent="0.3"/>
    <row r="776" customFormat="1" x14ac:dyDescent="0.3"/>
    <row r="777" customFormat="1" x14ac:dyDescent="0.3"/>
    <row r="778" customFormat="1" x14ac:dyDescent="0.3"/>
    <row r="779" customFormat="1" x14ac:dyDescent="0.3"/>
    <row r="780" customFormat="1" x14ac:dyDescent="0.3"/>
    <row r="781" customFormat="1" x14ac:dyDescent="0.3"/>
    <row r="782" customFormat="1" x14ac:dyDescent="0.3"/>
    <row r="783" customFormat="1" x14ac:dyDescent="0.3"/>
    <row r="784" customFormat="1" x14ac:dyDescent="0.3"/>
    <row r="785" customFormat="1" x14ac:dyDescent="0.3"/>
    <row r="786" customFormat="1" x14ac:dyDescent="0.3"/>
    <row r="787" customFormat="1" x14ac:dyDescent="0.3"/>
    <row r="788" customFormat="1" x14ac:dyDescent="0.3"/>
    <row r="789" customFormat="1" x14ac:dyDescent="0.3"/>
    <row r="790" customFormat="1" x14ac:dyDescent="0.3"/>
    <row r="791" customFormat="1" x14ac:dyDescent="0.3"/>
    <row r="792" customFormat="1" x14ac:dyDescent="0.3"/>
    <row r="793" customFormat="1" x14ac:dyDescent="0.3"/>
    <row r="794" customFormat="1" x14ac:dyDescent="0.3"/>
    <row r="795" customFormat="1" x14ac:dyDescent="0.3"/>
    <row r="796" customFormat="1" x14ac:dyDescent="0.3"/>
    <row r="797" customFormat="1" x14ac:dyDescent="0.3"/>
    <row r="798" customFormat="1" x14ac:dyDescent="0.3"/>
    <row r="799" customFormat="1" x14ac:dyDescent="0.3"/>
    <row r="800" customFormat="1" x14ac:dyDescent="0.3"/>
    <row r="801" customFormat="1" x14ac:dyDescent="0.3"/>
    <row r="802" customFormat="1" x14ac:dyDescent="0.3"/>
    <row r="803" customFormat="1" x14ac:dyDescent="0.3"/>
    <row r="804" customFormat="1" x14ac:dyDescent="0.3"/>
    <row r="805" customFormat="1" x14ac:dyDescent="0.3"/>
    <row r="806" customFormat="1" x14ac:dyDescent="0.3"/>
    <row r="807" customFormat="1" x14ac:dyDescent="0.3"/>
    <row r="808" customFormat="1" x14ac:dyDescent="0.3"/>
    <row r="809" customFormat="1" x14ac:dyDescent="0.3"/>
    <row r="810" customFormat="1" x14ac:dyDescent="0.3"/>
    <row r="811" customFormat="1" x14ac:dyDescent="0.3"/>
    <row r="812" customFormat="1" x14ac:dyDescent="0.3"/>
    <row r="813" customFormat="1" x14ac:dyDescent="0.3"/>
    <row r="814" customFormat="1" x14ac:dyDescent="0.3"/>
    <row r="815" customFormat="1" x14ac:dyDescent="0.3"/>
    <row r="816" customFormat="1" x14ac:dyDescent="0.3"/>
    <row r="817" customFormat="1" x14ac:dyDescent="0.3"/>
    <row r="818" customFormat="1" x14ac:dyDescent="0.3"/>
    <row r="819" customFormat="1" x14ac:dyDescent="0.3"/>
    <row r="820" customFormat="1" x14ac:dyDescent="0.3"/>
    <row r="821" customFormat="1" x14ac:dyDescent="0.3"/>
    <row r="822" customFormat="1" x14ac:dyDescent="0.3"/>
    <row r="823" customFormat="1" x14ac:dyDescent="0.3"/>
    <row r="824" customFormat="1" x14ac:dyDescent="0.3"/>
    <row r="825" customFormat="1" x14ac:dyDescent="0.3"/>
    <row r="826" customFormat="1" x14ac:dyDescent="0.3"/>
    <row r="827" customFormat="1" x14ac:dyDescent="0.3"/>
    <row r="828" customFormat="1" x14ac:dyDescent="0.3"/>
    <row r="829" customFormat="1" x14ac:dyDescent="0.3"/>
    <row r="830" customFormat="1" x14ac:dyDescent="0.3"/>
    <row r="831" customFormat="1" x14ac:dyDescent="0.3"/>
    <row r="832" customFormat="1" x14ac:dyDescent="0.3"/>
    <row r="833" customFormat="1" x14ac:dyDescent="0.3"/>
    <row r="834" customFormat="1" x14ac:dyDescent="0.3"/>
    <row r="835" customFormat="1" x14ac:dyDescent="0.3"/>
    <row r="836" customFormat="1" x14ac:dyDescent="0.3"/>
    <row r="837" customFormat="1" x14ac:dyDescent="0.3"/>
    <row r="838" customFormat="1" x14ac:dyDescent="0.3"/>
    <row r="839" customFormat="1" x14ac:dyDescent="0.3"/>
    <row r="840" customFormat="1" x14ac:dyDescent="0.3"/>
    <row r="841" customFormat="1" x14ac:dyDescent="0.3"/>
    <row r="842" customFormat="1" x14ac:dyDescent="0.3"/>
    <row r="843" customFormat="1" x14ac:dyDescent="0.3"/>
    <row r="844" customFormat="1" x14ac:dyDescent="0.3"/>
    <row r="845" customFormat="1" x14ac:dyDescent="0.3"/>
    <row r="846" customFormat="1" x14ac:dyDescent="0.3"/>
    <row r="847" customFormat="1" x14ac:dyDescent="0.3"/>
    <row r="848" customFormat="1" x14ac:dyDescent="0.3"/>
    <row r="849" customFormat="1" x14ac:dyDescent="0.3"/>
    <row r="850" customFormat="1" x14ac:dyDescent="0.3"/>
    <row r="851" customFormat="1" x14ac:dyDescent="0.3"/>
    <row r="852" customFormat="1" x14ac:dyDescent="0.3"/>
    <row r="853" customFormat="1" x14ac:dyDescent="0.3"/>
    <row r="854" customFormat="1" x14ac:dyDescent="0.3"/>
    <row r="855" customFormat="1" x14ac:dyDescent="0.3"/>
    <row r="856" customFormat="1" x14ac:dyDescent="0.3"/>
    <row r="857" customFormat="1" x14ac:dyDescent="0.3"/>
    <row r="858" customFormat="1" x14ac:dyDescent="0.3"/>
    <row r="859" customFormat="1" x14ac:dyDescent="0.3"/>
    <row r="860" customFormat="1" x14ac:dyDescent="0.3"/>
    <row r="861" customFormat="1" x14ac:dyDescent="0.3"/>
    <row r="862" customFormat="1" x14ac:dyDescent="0.3"/>
    <row r="863" customFormat="1" x14ac:dyDescent="0.3"/>
    <row r="864" customFormat="1" x14ac:dyDescent="0.3"/>
    <row r="865" customFormat="1" x14ac:dyDescent="0.3"/>
    <row r="866" customFormat="1" x14ac:dyDescent="0.3"/>
    <row r="867" customFormat="1" x14ac:dyDescent="0.3"/>
    <row r="868" customFormat="1" x14ac:dyDescent="0.3"/>
    <row r="869" customFormat="1" x14ac:dyDescent="0.3"/>
    <row r="870" customFormat="1" x14ac:dyDescent="0.3"/>
    <row r="871" customFormat="1" x14ac:dyDescent="0.3"/>
    <row r="872" customFormat="1" x14ac:dyDescent="0.3"/>
    <row r="873" customFormat="1" x14ac:dyDescent="0.3"/>
    <row r="874" customFormat="1" x14ac:dyDescent="0.3"/>
    <row r="875" customFormat="1" x14ac:dyDescent="0.3"/>
    <row r="876" customFormat="1" x14ac:dyDescent="0.3"/>
    <row r="877" customFormat="1" x14ac:dyDescent="0.3"/>
    <row r="878" customFormat="1" x14ac:dyDescent="0.3"/>
    <row r="879" customFormat="1" x14ac:dyDescent="0.3"/>
    <row r="880" customFormat="1" x14ac:dyDescent="0.3"/>
    <row r="881" customFormat="1" x14ac:dyDescent="0.3"/>
    <row r="882" customFormat="1" x14ac:dyDescent="0.3"/>
    <row r="883" customFormat="1" x14ac:dyDescent="0.3"/>
    <row r="884" customFormat="1" x14ac:dyDescent="0.3"/>
    <row r="885" customFormat="1" x14ac:dyDescent="0.3"/>
    <row r="886" customFormat="1" x14ac:dyDescent="0.3"/>
    <row r="887" customFormat="1" x14ac:dyDescent="0.3"/>
    <row r="888" customFormat="1" x14ac:dyDescent="0.3"/>
    <row r="889" customFormat="1" x14ac:dyDescent="0.3"/>
    <row r="890" customFormat="1" x14ac:dyDescent="0.3"/>
    <row r="891" customFormat="1" x14ac:dyDescent="0.3"/>
    <row r="892" customFormat="1" x14ac:dyDescent="0.3"/>
    <row r="893" customFormat="1" x14ac:dyDescent="0.3"/>
    <row r="894" customFormat="1" x14ac:dyDescent="0.3"/>
    <row r="895" customFormat="1" x14ac:dyDescent="0.3"/>
    <row r="896" customFormat="1" x14ac:dyDescent="0.3"/>
    <row r="897" customFormat="1" x14ac:dyDescent="0.3"/>
    <row r="898" customFormat="1" x14ac:dyDescent="0.3"/>
    <row r="899" customFormat="1" x14ac:dyDescent="0.3"/>
    <row r="900" customFormat="1" x14ac:dyDescent="0.3"/>
    <row r="901" customFormat="1" x14ac:dyDescent="0.3"/>
    <row r="902" customFormat="1" x14ac:dyDescent="0.3"/>
    <row r="903" customFormat="1" x14ac:dyDescent="0.3"/>
    <row r="904" customFormat="1" x14ac:dyDescent="0.3"/>
    <row r="905" customFormat="1" x14ac:dyDescent="0.3"/>
    <row r="906" customFormat="1" x14ac:dyDescent="0.3"/>
    <row r="907" customFormat="1" x14ac:dyDescent="0.3"/>
    <row r="908" customFormat="1" x14ac:dyDescent="0.3"/>
    <row r="909" customFormat="1" x14ac:dyDescent="0.3"/>
    <row r="910" customFormat="1" x14ac:dyDescent="0.3"/>
    <row r="911" customFormat="1" x14ac:dyDescent="0.3"/>
    <row r="912" customFormat="1" x14ac:dyDescent="0.3"/>
    <row r="913" customFormat="1" x14ac:dyDescent="0.3"/>
    <row r="914" customFormat="1" x14ac:dyDescent="0.3"/>
    <row r="915" customFormat="1" x14ac:dyDescent="0.3"/>
    <row r="916" customFormat="1" x14ac:dyDescent="0.3"/>
    <row r="917" customFormat="1" x14ac:dyDescent="0.3"/>
    <row r="918" customFormat="1" x14ac:dyDescent="0.3"/>
    <row r="919" customFormat="1" x14ac:dyDescent="0.3"/>
    <row r="920" customFormat="1" x14ac:dyDescent="0.3"/>
    <row r="921" customFormat="1" x14ac:dyDescent="0.3"/>
    <row r="922" customFormat="1" x14ac:dyDescent="0.3"/>
    <row r="923" customFormat="1" x14ac:dyDescent="0.3"/>
    <row r="924" customFormat="1" x14ac:dyDescent="0.3"/>
    <row r="925" customFormat="1" x14ac:dyDescent="0.3"/>
    <row r="926" customFormat="1" x14ac:dyDescent="0.3"/>
    <row r="927" customFormat="1" x14ac:dyDescent="0.3"/>
    <row r="928" customFormat="1" x14ac:dyDescent="0.3"/>
    <row r="929" customFormat="1" x14ac:dyDescent="0.3"/>
    <row r="930" customFormat="1" x14ac:dyDescent="0.3"/>
    <row r="931" customFormat="1" x14ac:dyDescent="0.3"/>
    <row r="932" customFormat="1" x14ac:dyDescent="0.3"/>
    <row r="933" customFormat="1" x14ac:dyDescent="0.3"/>
    <row r="934" customFormat="1" x14ac:dyDescent="0.3"/>
    <row r="935" customFormat="1" x14ac:dyDescent="0.3"/>
    <row r="936" customFormat="1" x14ac:dyDescent="0.3"/>
    <row r="937" customFormat="1" x14ac:dyDescent="0.3"/>
    <row r="938" customFormat="1" x14ac:dyDescent="0.3"/>
    <row r="939" customFormat="1" x14ac:dyDescent="0.3"/>
    <row r="940" customFormat="1" x14ac:dyDescent="0.3"/>
    <row r="941" customFormat="1" x14ac:dyDescent="0.3"/>
    <row r="942" customFormat="1" x14ac:dyDescent="0.3"/>
    <row r="943" customFormat="1" x14ac:dyDescent="0.3"/>
    <row r="944" customFormat="1" x14ac:dyDescent="0.3"/>
    <row r="945" customFormat="1" x14ac:dyDescent="0.3"/>
    <row r="946" customFormat="1" x14ac:dyDescent="0.3"/>
    <row r="947" customFormat="1" x14ac:dyDescent="0.3"/>
    <row r="948" customFormat="1" x14ac:dyDescent="0.3"/>
    <row r="949" customFormat="1" x14ac:dyDescent="0.3"/>
    <row r="950" customFormat="1" x14ac:dyDescent="0.3"/>
    <row r="951" customFormat="1" x14ac:dyDescent="0.3"/>
    <row r="952" customFormat="1" x14ac:dyDescent="0.3"/>
    <row r="953" customFormat="1" x14ac:dyDescent="0.3"/>
    <row r="954" customFormat="1" x14ac:dyDescent="0.3"/>
    <row r="955" customFormat="1" x14ac:dyDescent="0.3"/>
    <row r="956" customFormat="1" x14ac:dyDescent="0.3"/>
    <row r="957" customFormat="1" x14ac:dyDescent="0.3"/>
    <row r="958" customFormat="1" x14ac:dyDescent="0.3"/>
    <row r="959" customFormat="1" x14ac:dyDescent="0.3"/>
    <row r="960" customFormat="1" x14ac:dyDescent="0.3"/>
    <row r="961" customFormat="1" x14ac:dyDescent="0.3"/>
    <row r="962" customFormat="1" x14ac:dyDescent="0.3"/>
    <row r="963" customFormat="1" x14ac:dyDescent="0.3"/>
    <row r="964" customFormat="1" x14ac:dyDescent="0.3"/>
    <row r="965" customFormat="1" x14ac:dyDescent="0.3"/>
    <row r="966" customFormat="1" x14ac:dyDescent="0.3"/>
    <row r="967" customFormat="1" x14ac:dyDescent="0.3"/>
    <row r="968" customFormat="1" x14ac:dyDescent="0.3"/>
    <row r="969" customFormat="1" x14ac:dyDescent="0.3"/>
    <row r="970" customFormat="1" x14ac:dyDescent="0.3"/>
    <row r="971" customFormat="1" x14ac:dyDescent="0.3"/>
    <row r="972" customFormat="1" x14ac:dyDescent="0.3"/>
    <row r="973" customFormat="1" x14ac:dyDescent="0.3"/>
    <row r="974" customFormat="1" x14ac:dyDescent="0.3"/>
    <row r="975" customFormat="1" x14ac:dyDescent="0.3"/>
    <row r="976" customFormat="1" x14ac:dyDescent="0.3"/>
    <row r="977" customFormat="1" x14ac:dyDescent="0.3"/>
    <row r="978" customFormat="1" x14ac:dyDescent="0.3"/>
    <row r="979" customFormat="1" x14ac:dyDescent="0.3"/>
    <row r="980" customFormat="1" x14ac:dyDescent="0.3"/>
    <row r="981" customFormat="1" x14ac:dyDescent="0.3"/>
    <row r="982" customFormat="1" x14ac:dyDescent="0.3"/>
    <row r="983" customFormat="1" x14ac:dyDescent="0.3"/>
    <row r="984" customFormat="1" x14ac:dyDescent="0.3"/>
    <row r="985" customFormat="1" x14ac:dyDescent="0.3"/>
    <row r="986" customFormat="1" x14ac:dyDescent="0.3"/>
    <row r="987" customFormat="1" x14ac:dyDescent="0.3"/>
    <row r="988" customFormat="1" x14ac:dyDescent="0.3"/>
    <row r="989" customFormat="1" x14ac:dyDescent="0.3"/>
    <row r="990" customFormat="1" x14ac:dyDescent="0.3"/>
    <row r="991" customFormat="1" x14ac:dyDescent="0.3"/>
    <row r="992" customFormat="1" x14ac:dyDescent="0.3"/>
    <row r="993" customFormat="1" x14ac:dyDescent="0.3"/>
    <row r="994" customFormat="1" x14ac:dyDescent="0.3"/>
    <row r="995" customFormat="1" x14ac:dyDescent="0.3"/>
    <row r="996" customFormat="1" x14ac:dyDescent="0.3"/>
    <row r="997" customFormat="1" x14ac:dyDescent="0.3"/>
  </sheetData>
  <autoFilter ref="A2:F95" xr:uid="{874D1BDA-650E-4439-9969-831DAD03F239}">
    <filterColumn colId="0">
      <filters>
        <filter val="MATARANI"/>
      </filters>
    </filterColumn>
  </autoFilter>
  <mergeCells count="26">
    <mergeCell ref="Q1:R1"/>
    <mergeCell ref="G1:H1"/>
    <mergeCell ref="I1:J1"/>
    <mergeCell ref="M1:N1"/>
    <mergeCell ref="O1:P1"/>
    <mergeCell ref="K1:L1"/>
    <mergeCell ref="A94:F94"/>
    <mergeCell ref="A95:F95"/>
    <mergeCell ref="F1:F2"/>
    <mergeCell ref="E1:E2"/>
    <mergeCell ref="D1:D2"/>
    <mergeCell ref="C1:C2"/>
    <mergeCell ref="B1:B2"/>
    <mergeCell ref="A1:A2"/>
    <mergeCell ref="Q94:R94"/>
    <mergeCell ref="Q95:R95"/>
    <mergeCell ref="G94:H94"/>
    <mergeCell ref="G95:H95"/>
    <mergeCell ref="I94:J94"/>
    <mergeCell ref="I95:J95"/>
    <mergeCell ref="O94:P94"/>
    <mergeCell ref="O95:P95"/>
    <mergeCell ref="M94:N94"/>
    <mergeCell ref="M95:N95"/>
    <mergeCell ref="K94:L94"/>
    <mergeCell ref="K95:L9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994BA-CC1A-47CD-A65C-9073430D721F}">
  <dimension ref="B1:X48"/>
  <sheetViews>
    <sheetView tabSelected="1" topLeftCell="O1" workbookViewId="0">
      <selection activeCell="R7" sqref="R7"/>
    </sheetView>
  </sheetViews>
  <sheetFormatPr baseColWidth="10" defaultColWidth="11.44140625" defaultRowHeight="14.4" x14ac:dyDescent="0.3"/>
  <cols>
    <col min="3" max="3" width="67.5546875" bestFit="1" customWidth="1"/>
    <col min="4" max="4" width="12.88671875" bestFit="1" customWidth="1"/>
    <col min="5" max="5" width="11.88671875" bestFit="1" customWidth="1"/>
    <col min="7" max="7" width="11.88671875" bestFit="1" customWidth="1"/>
    <col min="8" max="8" width="12.88671875" bestFit="1" customWidth="1"/>
    <col min="9" max="9" width="11.88671875" bestFit="1" customWidth="1"/>
    <col min="10" max="10" width="13" bestFit="1" customWidth="1"/>
    <col min="11" max="11" width="11.88671875" bestFit="1" customWidth="1"/>
    <col min="12" max="12" width="12.88671875" bestFit="1" customWidth="1"/>
    <col min="13" max="13" width="11.88671875" bestFit="1" customWidth="1"/>
    <col min="16" max="16" width="71.88671875" bestFit="1" customWidth="1"/>
    <col min="18" max="18" width="12" bestFit="1" customWidth="1"/>
    <col min="19" max="19" width="12.88671875" bestFit="1" customWidth="1"/>
    <col min="20" max="20" width="11.88671875" bestFit="1" customWidth="1"/>
    <col min="21" max="21" width="12.88671875" bestFit="1" customWidth="1"/>
    <col min="22" max="22" width="11.88671875" bestFit="1" customWidth="1"/>
    <col min="24" max="24" width="11.6640625" customWidth="1"/>
  </cols>
  <sheetData>
    <row r="1" spans="2:24" x14ac:dyDescent="0.3">
      <c r="Q1" s="50"/>
    </row>
    <row r="2" spans="2:24" x14ac:dyDescent="0.3">
      <c r="B2" s="87" t="s">
        <v>92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O2" s="87" t="s">
        <v>93</v>
      </c>
      <c r="P2" s="87"/>
      <c r="Q2" s="87"/>
      <c r="R2" s="87"/>
      <c r="S2" s="87"/>
      <c r="T2" s="87"/>
    </row>
    <row r="3" spans="2:24" x14ac:dyDescent="0.3">
      <c r="B3" s="93" t="s">
        <v>94</v>
      </c>
      <c r="C3" s="93"/>
      <c r="D3" s="94" t="s">
        <v>95</v>
      </c>
      <c r="E3" s="94"/>
      <c r="F3" s="95" t="s">
        <v>96</v>
      </c>
      <c r="G3" s="95"/>
      <c r="H3" s="96" t="s">
        <v>97</v>
      </c>
      <c r="I3" s="96"/>
      <c r="J3" s="97" t="s">
        <v>98</v>
      </c>
      <c r="K3" s="97"/>
      <c r="L3" s="92" t="s">
        <v>99</v>
      </c>
      <c r="M3" s="92"/>
      <c r="O3" s="88" t="s">
        <v>94</v>
      </c>
      <c r="P3" s="88"/>
      <c r="Q3" s="89" t="s">
        <v>95</v>
      </c>
      <c r="R3" s="89"/>
      <c r="S3" s="90" t="s">
        <v>97</v>
      </c>
      <c r="T3" s="90"/>
      <c r="U3" s="80" t="s">
        <v>98</v>
      </c>
      <c r="V3" s="80"/>
      <c r="W3" s="77" t="s">
        <v>99</v>
      </c>
      <c r="X3" s="77"/>
    </row>
    <row r="4" spans="2:24" x14ac:dyDescent="0.3">
      <c r="B4" s="32" t="s">
        <v>5</v>
      </c>
      <c r="C4" s="32" t="s">
        <v>100</v>
      </c>
      <c r="D4" s="32" t="s">
        <v>101</v>
      </c>
      <c r="E4" s="32" t="s">
        <v>102</v>
      </c>
      <c r="F4" s="32" t="s">
        <v>101</v>
      </c>
      <c r="G4" s="32" t="s">
        <v>102</v>
      </c>
      <c r="H4" s="32" t="s">
        <v>101</v>
      </c>
      <c r="I4" s="32" t="s">
        <v>102</v>
      </c>
      <c r="J4" s="32" t="s">
        <v>101</v>
      </c>
      <c r="K4" s="32" t="s">
        <v>102</v>
      </c>
      <c r="L4" s="32" t="s">
        <v>101</v>
      </c>
      <c r="M4" s="32" t="s">
        <v>102</v>
      </c>
      <c r="O4" s="32" t="s">
        <v>5</v>
      </c>
      <c r="P4" s="32" t="s">
        <v>100</v>
      </c>
      <c r="Q4" s="32" t="s">
        <v>101</v>
      </c>
      <c r="R4" s="32" t="s">
        <v>102</v>
      </c>
      <c r="S4" s="32" t="s">
        <v>101</v>
      </c>
      <c r="T4" s="32" t="s">
        <v>102</v>
      </c>
      <c r="U4" s="32" t="s">
        <v>101</v>
      </c>
      <c r="V4" s="32" t="s">
        <v>102</v>
      </c>
      <c r="W4" s="32" t="s">
        <v>101</v>
      </c>
      <c r="X4" s="32" t="s">
        <v>102</v>
      </c>
    </row>
    <row r="5" spans="2:24" x14ac:dyDescent="0.3">
      <c r="B5" s="36">
        <v>4</v>
      </c>
      <c r="C5" s="45" t="s">
        <v>103</v>
      </c>
      <c r="D5" s="46">
        <v>38.22</v>
      </c>
      <c r="E5" s="46">
        <f>D5*B5</f>
        <v>152.88</v>
      </c>
      <c r="F5" s="31">
        <v>33.898305084745765</v>
      </c>
      <c r="G5" s="31">
        <f>F5*B5</f>
        <v>135.59322033898306</v>
      </c>
      <c r="H5" s="49">
        <v>25.423728813559322</v>
      </c>
      <c r="I5" s="31">
        <f>H5*B5</f>
        <v>101.69491525423729</v>
      </c>
      <c r="J5" s="35">
        <v>11.864406779661017</v>
      </c>
      <c r="K5" s="35">
        <f>B5*J5</f>
        <v>47.457627118644069</v>
      </c>
      <c r="L5" s="35">
        <v>23.728813559322035</v>
      </c>
      <c r="M5" s="35">
        <f>L5*B5</f>
        <v>94.915254237288138</v>
      </c>
      <c r="N5" s="40"/>
      <c r="O5" s="36">
        <v>1</v>
      </c>
      <c r="P5" s="45" t="s">
        <v>104</v>
      </c>
      <c r="Q5" s="52">
        <v>63.44</v>
      </c>
      <c r="R5" s="46">
        <f>Q5*O5</f>
        <v>63.44</v>
      </c>
      <c r="S5" s="31">
        <v>46.610169491525426</v>
      </c>
      <c r="T5" s="31">
        <f t="shared" ref="T5:T14" si="0">S5*O5</f>
        <v>46.610169491525426</v>
      </c>
      <c r="U5" s="14">
        <v>23.728813559322035</v>
      </c>
      <c r="V5" s="14">
        <f>O5*U5</f>
        <v>23.728813559322035</v>
      </c>
      <c r="W5" s="14">
        <v>38.135593220338983</v>
      </c>
      <c r="X5" s="14">
        <f>W5*O5</f>
        <v>38.135593220338983</v>
      </c>
    </row>
    <row r="6" spans="2:24" x14ac:dyDescent="0.3">
      <c r="B6" s="36">
        <v>1</v>
      </c>
      <c r="C6" s="45" t="s">
        <v>105</v>
      </c>
      <c r="D6" s="46">
        <v>107.9</v>
      </c>
      <c r="E6" s="46">
        <f t="shared" ref="E6:E15" si="1">D6*B6</f>
        <v>107.9</v>
      </c>
      <c r="F6" s="49">
        <v>50.847457627118644</v>
      </c>
      <c r="G6" s="31">
        <f t="shared" ref="G6:G14" si="2">F6*B6</f>
        <v>50.847457627118644</v>
      </c>
      <c r="H6" s="31">
        <v>63.559322033898304</v>
      </c>
      <c r="I6" s="31">
        <f t="shared" ref="I6:I15" si="3">H6*B6</f>
        <v>63.559322033898304</v>
      </c>
      <c r="J6" s="35">
        <v>50.847457627118644</v>
      </c>
      <c r="K6" s="35">
        <f t="shared" ref="K6:K15" si="4">B6*J6</f>
        <v>50.847457627118644</v>
      </c>
      <c r="L6" s="35" t="s">
        <v>106</v>
      </c>
      <c r="M6" s="35" t="s">
        <v>106</v>
      </c>
      <c r="N6" s="40"/>
      <c r="O6" s="36">
        <v>1</v>
      </c>
      <c r="P6" s="45" t="s">
        <v>107</v>
      </c>
      <c r="Q6" s="52">
        <v>82</v>
      </c>
      <c r="R6" s="46">
        <f t="shared" ref="R6:R14" si="5">Q6*O6</f>
        <v>82</v>
      </c>
      <c r="S6" s="31">
        <v>57.627118644067799</v>
      </c>
      <c r="T6" s="31">
        <f t="shared" si="0"/>
        <v>57.627118644067799</v>
      </c>
      <c r="U6" s="14">
        <v>35.593220338983052</v>
      </c>
      <c r="V6" s="14">
        <f t="shared" ref="V6:V14" si="6">O6*U6</f>
        <v>35.593220338983052</v>
      </c>
      <c r="W6" s="14">
        <v>55.084745762711862</v>
      </c>
      <c r="X6" s="14">
        <f t="shared" ref="X6:X14" si="7">W6*O6</f>
        <v>55.084745762711862</v>
      </c>
    </row>
    <row r="7" spans="2:24" x14ac:dyDescent="0.3">
      <c r="B7" s="36">
        <v>8</v>
      </c>
      <c r="C7" s="45" t="s">
        <v>108</v>
      </c>
      <c r="D7" s="46">
        <v>82</v>
      </c>
      <c r="E7" s="46">
        <f t="shared" si="1"/>
        <v>656</v>
      </c>
      <c r="F7" s="49">
        <v>25.423728813559322</v>
      </c>
      <c r="G7" s="31">
        <f t="shared" si="2"/>
        <v>203.38983050847457</v>
      </c>
      <c r="H7" s="31">
        <v>57.627118644067799</v>
      </c>
      <c r="I7" s="31">
        <f t="shared" si="3"/>
        <v>461.0169491525424</v>
      </c>
      <c r="J7" s="35">
        <v>35.593220338983052</v>
      </c>
      <c r="K7" s="35">
        <f t="shared" si="4"/>
        <v>284.74576271186442</v>
      </c>
      <c r="L7" s="35">
        <v>55.084745762711862</v>
      </c>
      <c r="M7" s="35">
        <f t="shared" ref="M7:M15" si="8">L7*B7</f>
        <v>440.67796610169489</v>
      </c>
      <c r="N7" s="40"/>
      <c r="O7" s="36">
        <v>4</v>
      </c>
      <c r="P7" s="45" t="s">
        <v>109</v>
      </c>
      <c r="Q7" s="52">
        <v>62.92</v>
      </c>
      <c r="R7" s="46">
        <f t="shared" si="5"/>
        <v>251.68</v>
      </c>
      <c r="S7" s="31">
        <v>83.898305084745758</v>
      </c>
      <c r="T7" s="31">
        <f t="shared" si="0"/>
        <v>335.59322033898303</v>
      </c>
      <c r="U7" s="14">
        <v>53.389830508474574</v>
      </c>
      <c r="V7" s="14">
        <f t="shared" si="6"/>
        <v>213.5593220338983</v>
      </c>
      <c r="W7" s="14">
        <v>67.79661016949153</v>
      </c>
      <c r="X7" s="14">
        <f t="shared" si="7"/>
        <v>271.18644067796612</v>
      </c>
    </row>
    <row r="8" spans="2:24" x14ac:dyDescent="0.3">
      <c r="B8" s="36">
        <v>4</v>
      </c>
      <c r="C8" s="45" t="s">
        <v>109</v>
      </c>
      <c r="D8" s="46">
        <v>105</v>
      </c>
      <c r="E8" s="46">
        <f t="shared" si="1"/>
        <v>420</v>
      </c>
      <c r="F8" s="49">
        <v>42.372881355932201</v>
      </c>
      <c r="G8" s="31">
        <f t="shared" si="2"/>
        <v>169.4915254237288</v>
      </c>
      <c r="H8" s="31">
        <v>83.898305084745758</v>
      </c>
      <c r="I8" s="31">
        <f t="shared" si="3"/>
        <v>335.59322033898303</v>
      </c>
      <c r="J8" s="35">
        <v>53.389830508474574</v>
      </c>
      <c r="K8" s="35">
        <f t="shared" si="4"/>
        <v>213.5593220338983</v>
      </c>
      <c r="L8" s="35">
        <v>67.79661016949153</v>
      </c>
      <c r="M8" s="35">
        <f t="shared" si="8"/>
        <v>271.18644067796612</v>
      </c>
      <c r="N8" s="40"/>
      <c r="O8" s="36">
        <v>2</v>
      </c>
      <c r="P8" s="45" t="s">
        <v>110</v>
      </c>
      <c r="Q8" s="52">
        <v>144</v>
      </c>
      <c r="R8" s="46">
        <f t="shared" si="5"/>
        <v>288</v>
      </c>
      <c r="S8" s="31">
        <v>109.32203389830508</v>
      </c>
      <c r="T8" s="31">
        <f t="shared" si="0"/>
        <v>218.64406779661016</v>
      </c>
      <c r="U8" s="14">
        <v>71.186440677966104</v>
      </c>
      <c r="V8" s="14">
        <f t="shared" si="6"/>
        <v>142.37288135593221</v>
      </c>
      <c r="W8" s="14">
        <v>76.271186440677965</v>
      </c>
      <c r="X8" s="14">
        <f t="shared" si="7"/>
        <v>152.54237288135593</v>
      </c>
    </row>
    <row r="9" spans="2:24" x14ac:dyDescent="0.3">
      <c r="B9" s="36">
        <v>11</v>
      </c>
      <c r="C9" s="45" t="s">
        <v>110</v>
      </c>
      <c r="D9" s="46">
        <v>144</v>
      </c>
      <c r="E9" s="46">
        <f t="shared" si="1"/>
        <v>1584</v>
      </c>
      <c r="F9" s="49">
        <v>59.322033898305087</v>
      </c>
      <c r="G9" s="31">
        <f t="shared" si="2"/>
        <v>652.54237288135596</v>
      </c>
      <c r="H9" s="31">
        <v>109.32203389830508</v>
      </c>
      <c r="I9" s="31">
        <f t="shared" si="3"/>
        <v>1202.542372881356</v>
      </c>
      <c r="J9" s="35">
        <v>71.186440677966104</v>
      </c>
      <c r="K9" s="35">
        <f t="shared" si="4"/>
        <v>783.05084745762713</v>
      </c>
      <c r="L9" s="35">
        <v>76.271186440677965</v>
      </c>
      <c r="M9" s="35">
        <f t="shared" si="8"/>
        <v>838.98305084745766</v>
      </c>
      <c r="N9" s="40"/>
      <c r="O9" s="36">
        <v>2</v>
      </c>
      <c r="P9" s="45" t="s">
        <v>111</v>
      </c>
      <c r="Q9" s="52">
        <v>278.2</v>
      </c>
      <c r="R9" s="46">
        <f t="shared" si="5"/>
        <v>556.4</v>
      </c>
      <c r="S9" s="31">
        <v>190.67796610169492</v>
      </c>
      <c r="T9" s="31">
        <f t="shared" si="0"/>
        <v>381.35593220338984</v>
      </c>
      <c r="U9" s="14">
        <v>152.54237288135593</v>
      </c>
      <c r="V9" s="14">
        <f t="shared" si="6"/>
        <v>305.08474576271186</v>
      </c>
      <c r="W9" s="14">
        <v>144.06779661016949</v>
      </c>
      <c r="X9" s="14">
        <f t="shared" si="7"/>
        <v>288.13559322033899</v>
      </c>
    </row>
    <row r="10" spans="2:24" x14ac:dyDescent="0.3">
      <c r="B10" s="36">
        <v>3</v>
      </c>
      <c r="C10" s="45" t="s">
        <v>111</v>
      </c>
      <c r="D10" s="46">
        <v>278.2</v>
      </c>
      <c r="E10" s="46">
        <f t="shared" si="1"/>
        <v>834.59999999999991</v>
      </c>
      <c r="F10" s="49">
        <v>131.35593220338984</v>
      </c>
      <c r="G10" s="31">
        <f t="shared" si="2"/>
        <v>394.06779661016952</v>
      </c>
      <c r="H10" s="31">
        <v>190.67796610169492</v>
      </c>
      <c r="I10" s="31">
        <f t="shared" si="3"/>
        <v>572.03389830508479</v>
      </c>
      <c r="J10" s="35">
        <v>152.54237288135593</v>
      </c>
      <c r="K10" s="35">
        <f t="shared" si="4"/>
        <v>457.62711864406776</v>
      </c>
      <c r="L10" s="35">
        <v>144.06779661016949</v>
      </c>
      <c r="M10" s="35">
        <f t="shared" si="8"/>
        <v>432.20338983050851</v>
      </c>
      <c r="N10" s="40"/>
      <c r="O10" s="36">
        <v>5</v>
      </c>
      <c r="P10" s="45" t="s">
        <v>112</v>
      </c>
      <c r="Q10" s="52">
        <v>585</v>
      </c>
      <c r="R10" s="46">
        <f t="shared" si="5"/>
        <v>2925</v>
      </c>
      <c r="S10" s="31">
        <v>411.0169491525424</v>
      </c>
      <c r="T10" s="31">
        <f t="shared" si="0"/>
        <v>2055.0847457627119</v>
      </c>
      <c r="U10" s="14">
        <v>254.23728813559322</v>
      </c>
      <c r="V10" s="14">
        <f t="shared" si="6"/>
        <v>1271.1864406779662</v>
      </c>
      <c r="W10" s="14">
        <v>211.86440677966101</v>
      </c>
      <c r="X10" s="14">
        <f t="shared" si="7"/>
        <v>1059.3220338983051</v>
      </c>
    </row>
    <row r="11" spans="2:24" x14ac:dyDescent="0.3">
      <c r="B11" s="36">
        <v>3</v>
      </c>
      <c r="C11" s="45" t="s">
        <v>113</v>
      </c>
      <c r="D11" s="46">
        <v>1066</v>
      </c>
      <c r="E11" s="46">
        <f t="shared" si="1"/>
        <v>3198</v>
      </c>
      <c r="F11" s="49">
        <v>296.61016949152543</v>
      </c>
      <c r="G11" s="31">
        <f t="shared" si="2"/>
        <v>889.83050847457628</v>
      </c>
      <c r="H11" s="31">
        <v>779.66101694915255</v>
      </c>
      <c r="I11" s="31">
        <f t="shared" si="3"/>
        <v>2338.9830508474579</v>
      </c>
      <c r="J11" s="35">
        <v>593.22033898305085</v>
      </c>
      <c r="K11" s="35">
        <f t="shared" si="4"/>
        <v>1779.6610169491526</v>
      </c>
      <c r="L11" s="35">
        <v>491.52542372881356</v>
      </c>
      <c r="M11" s="35">
        <f t="shared" si="8"/>
        <v>1474.5762711864406</v>
      </c>
      <c r="N11" s="40"/>
      <c r="O11" s="36">
        <v>1</v>
      </c>
      <c r="P11" s="45" t="s">
        <v>114</v>
      </c>
      <c r="Q11" s="52">
        <v>45</v>
      </c>
      <c r="R11" s="46">
        <f t="shared" si="5"/>
        <v>45</v>
      </c>
      <c r="S11" s="31">
        <v>59.322033898305087</v>
      </c>
      <c r="T11" s="31">
        <f t="shared" si="0"/>
        <v>59.322033898305087</v>
      </c>
      <c r="U11" s="14">
        <v>30.508474576271187</v>
      </c>
      <c r="V11" s="14">
        <f t="shared" si="6"/>
        <v>30.508474576271187</v>
      </c>
      <c r="W11" s="14">
        <v>33.898305084745765</v>
      </c>
      <c r="X11" s="14">
        <f t="shared" si="7"/>
        <v>33.898305084745765</v>
      </c>
    </row>
    <row r="12" spans="2:24" x14ac:dyDescent="0.3">
      <c r="B12" s="36">
        <v>1</v>
      </c>
      <c r="C12" s="45" t="s">
        <v>114</v>
      </c>
      <c r="D12" s="46">
        <v>45</v>
      </c>
      <c r="E12" s="46">
        <f t="shared" si="1"/>
        <v>45</v>
      </c>
      <c r="F12" s="49">
        <v>33.898305084745765</v>
      </c>
      <c r="G12" s="31">
        <f t="shared" si="2"/>
        <v>33.898305084745765</v>
      </c>
      <c r="H12" s="31">
        <v>59.322033898305087</v>
      </c>
      <c r="I12" s="31">
        <f t="shared" si="3"/>
        <v>59.322033898305087</v>
      </c>
      <c r="J12" s="35">
        <v>30.508474576271187</v>
      </c>
      <c r="K12" s="35">
        <f t="shared" si="4"/>
        <v>30.508474576271187</v>
      </c>
      <c r="L12" s="35">
        <v>33.898305084745765</v>
      </c>
      <c r="M12" s="35">
        <f t="shared" si="8"/>
        <v>33.898305084745765</v>
      </c>
      <c r="N12" s="40"/>
      <c r="O12" s="36">
        <v>3</v>
      </c>
      <c r="P12" s="45" t="s">
        <v>115</v>
      </c>
      <c r="Q12" s="52">
        <v>68.5</v>
      </c>
      <c r="R12" s="46">
        <f t="shared" si="5"/>
        <v>205.5</v>
      </c>
      <c r="S12" s="31">
        <v>76.271186440677965</v>
      </c>
      <c r="T12" s="31">
        <f t="shared" si="0"/>
        <v>228.81355932203388</v>
      </c>
      <c r="U12" s="14">
        <v>68.644067796610173</v>
      </c>
      <c r="V12" s="14">
        <f t="shared" si="6"/>
        <v>205.93220338983053</v>
      </c>
      <c r="W12" s="14">
        <v>55.084745762711862</v>
      </c>
      <c r="X12" s="14">
        <f t="shared" si="7"/>
        <v>165.25423728813558</v>
      </c>
    </row>
    <row r="13" spans="2:24" x14ac:dyDescent="0.3">
      <c r="B13" s="36">
        <v>20</v>
      </c>
      <c r="C13" s="45" t="s">
        <v>116</v>
      </c>
      <c r="D13" s="46">
        <v>75</v>
      </c>
      <c r="E13" s="46">
        <f t="shared" si="1"/>
        <v>1500</v>
      </c>
      <c r="F13" s="49">
        <v>67.79661016949153</v>
      </c>
      <c r="G13" s="31">
        <f t="shared" si="2"/>
        <v>1355.9322033898306</v>
      </c>
      <c r="H13" s="31">
        <v>80.508474576271183</v>
      </c>
      <c r="I13" s="31">
        <f t="shared" si="3"/>
        <v>1610.1694915254236</v>
      </c>
      <c r="J13" s="35">
        <v>76.271186440677965</v>
      </c>
      <c r="K13" s="35">
        <f t="shared" si="4"/>
        <v>1525.4237288135594</v>
      </c>
      <c r="L13" s="35">
        <v>59.322033898305087</v>
      </c>
      <c r="M13" s="35">
        <f t="shared" si="8"/>
        <v>1186.4406779661017</v>
      </c>
      <c r="N13" s="40"/>
      <c r="O13" s="36">
        <v>4</v>
      </c>
      <c r="P13" s="45" t="s">
        <v>116</v>
      </c>
      <c r="Q13" s="52">
        <v>75</v>
      </c>
      <c r="R13" s="46">
        <f t="shared" si="5"/>
        <v>300</v>
      </c>
      <c r="S13" s="31">
        <v>80.508474576271183</v>
      </c>
      <c r="T13" s="31">
        <f t="shared" si="0"/>
        <v>322.03389830508473</v>
      </c>
      <c r="U13" s="14">
        <v>76.271186440677965</v>
      </c>
      <c r="V13" s="14">
        <f t="shared" si="6"/>
        <v>305.08474576271186</v>
      </c>
      <c r="W13" s="14">
        <v>59.322033898305087</v>
      </c>
      <c r="X13" s="14">
        <f t="shared" si="7"/>
        <v>237.28813559322035</v>
      </c>
    </row>
    <row r="14" spans="2:24" x14ac:dyDescent="0.3">
      <c r="B14" s="36">
        <v>3</v>
      </c>
      <c r="C14" s="45" t="s">
        <v>117</v>
      </c>
      <c r="D14" s="46">
        <v>75</v>
      </c>
      <c r="E14" s="46">
        <f t="shared" si="1"/>
        <v>225</v>
      </c>
      <c r="F14" s="49">
        <v>21.1864406779661</v>
      </c>
      <c r="G14" s="31">
        <f t="shared" si="2"/>
        <v>63.559322033898297</v>
      </c>
      <c r="H14" s="31">
        <v>40.677966101694913</v>
      </c>
      <c r="I14" s="31">
        <f t="shared" si="3"/>
        <v>122.03389830508473</v>
      </c>
      <c r="J14" s="35">
        <v>33.898305084745765</v>
      </c>
      <c r="K14" s="35">
        <f t="shared" si="4"/>
        <v>101.69491525423729</v>
      </c>
      <c r="L14" s="35">
        <v>42.372881355932201</v>
      </c>
      <c r="M14" s="35">
        <f t="shared" si="8"/>
        <v>127.11864406779659</v>
      </c>
      <c r="N14" s="40"/>
      <c r="O14" s="36">
        <v>12</v>
      </c>
      <c r="P14" s="45" t="s">
        <v>118</v>
      </c>
      <c r="Q14" s="31">
        <v>48.5</v>
      </c>
      <c r="R14" s="46">
        <f t="shared" si="5"/>
        <v>582</v>
      </c>
      <c r="S14" s="31">
        <v>57.63</v>
      </c>
      <c r="T14" s="31">
        <f t="shared" si="0"/>
        <v>691.56000000000006</v>
      </c>
      <c r="U14" s="14">
        <v>35.593220338983052</v>
      </c>
      <c r="V14" s="14">
        <f t="shared" si="6"/>
        <v>427.11864406779659</v>
      </c>
      <c r="W14" s="14">
        <v>55.08</v>
      </c>
      <c r="X14" s="14">
        <f t="shared" si="7"/>
        <v>660.96</v>
      </c>
    </row>
    <row r="15" spans="2:24" x14ac:dyDescent="0.3">
      <c r="B15" s="36">
        <v>1</v>
      </c>
      <c r="C15" s="45" t="s">
        <v>119</v>
      </c>
      <c r="D15" s="46">
        <v>120</v>
      </c>
      <c r="E15" s="46">
        <f t="shared" si="1"/>
        <v>120</v>
      </c>
      <c r="F15" s="49">
        <v>97.457627118644069</v>
      </c>
      <c r="G15" s="31">
        <f>F15*B15</f>
        <v>97.457627118644069</v>
      </c>
      <c r="H15" s="31">
        <v>156.77966101694915</v>
      </c>
      <c r="I15" s="31">
        <f t="shared" si="3"/>
        <v>156.77966101694915</v>
      </c>
      <c r="J15" s="35">
        <v>101.69491525423729</v>
      </c>
      <c r="K15" s="35">
        <f t="shared" si="4"/>
        <v>101.69491525423729</v>
      </c>
      <c r="L15" s="35">
        <v>67.79661016949153</v>
      </c>
      <c r="M15" s="35">
        <f t="shared" si="8"/>
        <v>67.79661016949153</v>
      </c>
      <c r="N15" s="40"/>
      <c r="O15" s="78" t="s">
        <v>120</v>
      </c>
      <c r="P15" s="78"/>
      <c r="Q15" s="79">
        <f>SUM(R4:R14)</f>
        <v>5299.02</v>
      </c>
      <c r="R15" s="79"/>
      <c r="S15" s="79">
        <f>SUM(T4:T14)</f>
        <v>4396.6447457627119</v>
      </c>
      <c r="T15" s="79"/>
      <c r="U15" s="79">
        <f>SUM(V4:V14)</f>
        <v>2960.1694915254238</v>
      </c>
      <c r="V15" s="79"/>
      <c r="W15" s="79">
        <f>SUM(X4:X14)</f>
        <v>2961.8074576271188</v>
      </c>
      <c r="X15" s="79"/>
    </row>
    <row r="16" spans="2:24" x14ac:dyDescent="0.3">
      <c r="B16" s="78" t="s">
        <v>120</v>
      </c>
      <c r="C16" s="78"/>
      <c r="D16" s="91">
        <f>SUM(E5:E15)</f>
        <v>8843.3799999999992</v>
      </c>
      <c r="E16" s="78"/>
      <c r="F16" s="91">
        <f>SUM(G5:G15)</f>
        <v>4046.610169491526</v>
      </c>
      <c r="G16" s="78"/>
      <c r="H16" s="91">
        <f>SUM(I5:I15)</f>
        <v>7023.7288135593217</v>
      </c>
      <c r="I16" s="78"/>
      <c r="J16" s="91">
        <f>SUM(K5:K15)</f>
        <v>5376.2711864406783</v>
      </c>
      <c r="K16" s="91"/>
      <c r="L16" s="91">
        <f>SUM(M5:M15)</f>
        <v>4967.7966101694919</v>
      </c>
      <c r="M16" s="91"/>
      <c r="O16" s="81" t="s">
        <v>121</v>
      </c>
      <c r="P16" s="82"/>
      <c r="Q16" s="82"/>
      <c r="R16" s="82"/>
      <c r="S16" s="82"/>
      <c r="T16" s="82"/>
      <c r="U16" s="82"/>
      <c r="V16" s="82"/>
      <c r="W16" s="82"/>
      <c r="X16" s="82"/>
    </row>
    <row r="17" spans="2:24" x14ac:dyDescent="0.3">
      <c r="B17" s="85" t="s">
        <v>121</v>
      </c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O17" s="32" t="s">
        <v>5</v>
      </c>
      <c r="P17" s="32" t="s">
        <v>100</v>
      </c>
      <c r="Q17" s="32" t="s">
        <v>101</v>
      </c>
      <c r="R17" s="32" t="s">
        <v>102</v>
      </c>
      <c r="S17" s="32" t="s">
        <v>101</v>
      </c>
      <c r="T17" s="32" t="s">
        <v>102</v>
      </c>
      <c r="U17" s="32" t="s">
        <v>101</v>
      </c>
      <c r="V17" s="32" t="s">
        <v>102</v>
      </c>
      <c r="W17" s="32" t="s">
        <v>101</v>
      </c>
      <c r="X17" s="32" t="s">
        <v>102</v>
      </c>
    </row>
    <row r="18" spans="2:24" x14ac:dyDescent="0.3">
      <c r="B18" s="32" t="s">
        <v>5</v>
      </c>
      <c r="C18" s="32" t="s">
        <v>100</v>
      </c>
      <c r="D18" s="32" t="s">
        <v>101</v>
      </c>
      <c r="E18" s="32" t="s">
        <v>102</v>
      </c>
      <c r="F18" s="32" t="s">
        <v>101</v>
      </c>
      <c r="G18" s="32" t="s">
        <v>102</v>
      </c>
      <c r="H18" s="32" t="s">
        <v>101</v>
      </c>
      <c r="I18" s="38" t="s">
        <v>102</v>
      </c>
      <c r="J18" s="32" t="s">
        <v>101</v>
      </c>
      <c r="K18" s="32" t="s">
        <v>102</v>
      </c>
      <c r="L18" s="32" t="s">
        <v>101</v>
      </c>
      <c r="M18" s="32" t="s">
        <v>102</v>
      </c>
      <c r="O18" s="36">
        <v>1</v>
      </c>
      <c r="P18" s="12" t="s">
        <v>122</v>
      </c>
      <c r="Q18" s="31">
        <v>33.799999999999997</v>
      </c>
      <c r="R18" s="35">
        <f>O18*Q18</f>
        <v>33.799999999999997</v>
      </c>
      <c r="S18" s="14">
        <v>55</v>
      </c>
      <c r="T18" s="14">
        <f>O18*S18</f>
        <v>55</v>
      </c>
      <c r="U18" s="14">
        <v>23.728813559322035</v>
      </c>
      <c r="V18" s="14">
        <f>O18*U18</f>
        <v>23.728813559322035</v>
      </c>
      <c r="W18" s="14">
        <v>48.135593220338983</v>
      </c>
      <c r="X18" s="35">
        <f>O18*W18</f>
        <v>48.135593220338983</v>
      </c>
    </row>
    <row r="19" spans="2:24" x14ac:dyDescent="0.3">
      <c r="B19" s="36">
        <v>4</v>
      </c>
      <c r="C19" s="45" t="s">
        <v>123</v>
      </c>
      <c r="D19" s="51">
        <v>26</v>
      </c>
      <c r="E19" s="35">
        <f>D19*B19</f>
        <v>104</v>
      </c>
      <c r="F19" s="49">
        <v>21.1864406779661</v>
      </c>
      <c r="G19" s="35">
        <f>F19*B19</f>
        <v>84.745762711864401</v>
      </c>
      <c r="H19" s="49">
        <v>15</v>
      </c>
      <c r="I19" s="39">
        <f>H19*B19</f>
        <v>60</v>
      </c>
      <c r="J19" s="35">
        <v>11.864406779661017</v>
      </c>
      <c r="K19" s="35">
        <f>B19*J19</f>
        <v>47.457627118644069</v>
      </c>
      <c r="L19" s="35">
        <v>33.728813559322035</v>
      </c>
      <c r="M19" s="35">
        <f>L19*B19</f>
        <v>134.91525423728814</v>
      </c>
      <c r="O19" s="36">
        <v>1</v>
      </c>
      <c r="P19" s="12" t="s">
        <v>124</v>
      </c>
      <c r="Q19" s="31">
        <v>42.5</v>
      </c>
      <c r="R19" s="35">
        <f t="shared" ref="R19:R27" si="9">O19*Q19</f>
        <v>42.5</v>
      </c>
      <c r="S19" s="14">
        <v>35</v>
      </c>
      <c r="T19" s="14">
        <f t="shared" ref="T19:T27" si="10">O19*S19</f>
        <v>35</v>
      </c>
      <c r="U19" s="14">
        <v>35.593220338983052</v>
      </c>
      <c r="V19" s="14">
        <f t="shared" ref="V19:V27" si="11">O19*U19</f>
        <v>35.593220338983052</v>
      </c>
      <c r="W19" s="14">
        <v>65.084745762711862</v>
      </c>
      <c r="X19" s="35">
        <f t="shared" ref="X19:X27" si="12">O19*W19</f>
        <v>65.084745762711862</v>
      </c>
    </row>
    <row r="20" spans="2:24" x14ac:dyDescent="0.3">
      <c r="B20" s="36">
        <v>1</v>
      </c>
      <c r="C20" s="45" t="s">
        <v>125</v>
      </c>
      <c r="D20" s="51">
        <v>35.1</v>
      </c>
      <c r="E20" s="35">
        <f>D20*B20</f>
        <v>35.1</v>
      </c>
      <c r="F20" s="49">
        <v>29.661016949152543</v>
      </c>
      <c r="G20" s="35">
        <f t="shared" ref="G20:G29" si="13">F20*B20</f>
        <v>29.661016949152543</v>
      </c>
      <c r="H20" s="49">
        <v>55</v>
      </c>
      <c r="I20" s="39">
        <f t="shared" ref="I20:I29" si="14">H20*B20</f>
        <v>55</v>
      </c>
      <c r="J20" s="35">
        <v>50.847457627118644</v>
      </c>
      <c r="K20" s="35">
        <f t="shared" ref="K20:K29" si="15">B20*J20</f>
        <v>50.847457627118644</v>
      </c>
      <c r="L20" s="35" t="s">
        <v>106</v>
      </c>
      <c r="M20" s="35" t="s">
        <v>106</v>
      </c>
      <c r="O20" s="36">
        <v>4</v>
      </c>
      <c r="P20" s="12" t="s">
        <v>126</v>
      </c>
      <c r="Q20" s="31">
        <v>50</v>
      </c>
      <c r="R20" s="35">
        <f t="shared" si="9"/>
        <v>200</v>
      </c>
      <c r="S20" s="14">
        <v>40</v>
      </c>
      <c r="T20" s="14">
        <f t="shared" si="10"/>
        <v>160</v>
      </c>
      <c r="U20" s="14">
        <v>53.389830508474574</v>
      </c>
      <c r="V20" s="14">
        <f t="shared" si="11"/>
        <v>213.5593220338983</v>
      </c>
      <c r="W20" s="14">
        <v>77.79661016949153</v>
      </c>
      <c r="X20" s="35">
        <f t="shared" si="12"/>
        <v>311.18644067796612</v>
      </c>
    </row>
    <row r="21" spans="2:24" x14ac:dyDescent="0.3">
      <c r="B21" s="36">
        <v>8</v>
      </c>
      <c r="C21" s="45" t="s">
        <v>127</v>
      </c>
      <c r="D21" s="51">
        <v>42.5</v>
      </c>
      <c r="E21" s="35">
        <f t="shared" ref="E21:E29" si="16">D21*B21</f>
        <v>340</v>
      </c>
      <c r="F21" s="31">
        <v>21.1864406779661</v>
      </c>
      <c r="G21" s="35">
        <f t="shared" si="13"/>
        <v>169.4915254237288</v>
      </c>
      <c r="H21" s="31">
        <v>35</v>
      </c>
      <c r="I21" s="39">
        <f t="shared" si="14"/>
        <v>280</v>
      </c>
      <c r="J21" s="35">
        <v>35.593220338983052</v>
      </c>
      <c r="K21" s="35">
        <f t="shared" si="15"/>
        <v>284.74576271186442</v>
      </c>
      <c r="L21" s="35">
        <v>65.084745762711862</v>
      </c>
      <c r="M21" s="35">
        <f t="shared" ref="M21:M29" si="17">L21*B21</f>
        <v>520.67796610169489</v>
      </c>
      <c r="O21" s="36">
        <v>2</v>
      </c>
      <c r="P21" s="12" t="s">
        <v>128</v>
      </c>
      <c r="Q21" s="31">
        <v>60</v>
      </c>
      <c r="R21" s="35">
        <f t="shared" si="9"/>
        <v>120</v>
      </c>
      <c r="S21" s="14">
        <v>55</v>
      </c>
      <c r="T21" s="14">
        <f t="shared" si="10"/>
        <v>110</v>
      </c>
      <c r="U21" s="14">
        <v>71.186440677966104</v>
      </c>
      <c r="V21" s="14">
        <f t="shared" si="11"/>
        <v>142.37288135593221</v>
      </c>
      <c r="W21" s="14">
        <v>86.271186440677965</v>
      </c>
      <c r="X21" s="35">
        <f t="shared" si="12"/>
        <v>172.54237288135593</v>
      </c>
    </row>
    <row r="22" spans="2:24" x14ac:dyDescent="0.3">
      <c r="B22" s="36">
        <v>4</v>
      </c>
      <c r="C22" s="45" t="s">
        <v>126</v>
      </c>
      <c r="D22" s="51">
        <v>50</v>
      </c>
      <c r="E22" s="35">
        <f t="shared" si="16"/>
        <v>200</v>
      </c>
      <c r="F22" s="31">
        <v>21.1864406779661</v>
      </c>
      <c r="G22" s="35">
        <f t="shared" si="13"/>
        <v>84.745762711864401</v>
      </c>
      <c r="H22" s="31">
        <v>40</v>
      </c>
      <c r="I22" s="39">
        <f t="shared" si="14"/>
        <v>160</v>
      </c>
      <c r="J22" s="35">
        <v>53.389830508474574</v>
      </c>
      <c r="K22" s="35">
        <f t="shared" si="15"/>
        <v>213.5593220338983</v>
      </c>
      <c r="L22" s="35">
        <v>77.79661016949153</v>
      </c>
      <c r="M22" s="35">
        <f t="shared" si="17"/>
        <v>311.18644067796612</v>
      </c>
      <c r="O22" s="36">
        <v>2</v>
      </c>
      <c r="P22" s="12" t="s">
        <v>129</v>
      </c>
      <c r="Q22" s="31">
        <v>70</v>
      </c>
      <c r="R22" s="35">
        <f t="shared" si="9"/>
        <v>140</v>
      </c>
      <c r="S22" s="14">
        <v>75</v>
      </c>
      <c r="T22" s="14">
        <f t="shared" si="10"/>
        <v>150</v>
      </c>
      <c r="U22" s="14">
        <v>152.54237288135593</v>
      </c>
      <c r="V22" s="14">
        <f t="shared" si="11"/>
        <v>305.08474576271186</v>
      </c>
      <c r="W22" s="14">
        <v>154.06779661016949</v>
      </c>
      <c r="X22" s="35">
        <f t="shared" si="12"/>
        <v>308.13559322033899</v>
      </c>
    </row>
    <row r="23" spans="2:24" x14ac:dyDescent="0.3">
      <c r="B23" s="36">
        <v>11</v>
      </c>
      <c r="C23" s="45" t="s">
        <v>128</v>
      </c>
      <c r="D23" s="51">
        <v>60</v>
      </c>
      <c r="E23" s="35">
        <f t="shared" si="16"/>
        <v>660</v>
      </c>
      <c r="F23" s="31">
        <v>21.1864406779661</v>
      </c>
      <c r="G23" s="35">
        <f t="shared" si="13"/>
        <v>233.0508474576271</v>
      </c>
      <c r="H23" s="31">
        <v>55</v>
      </c>
      <c r="I23" s="39">
        <f t="shared" si="14"/>
        <v>605</v>
      </c>
      <c r="J23" s="35">
        <v>71.186440677966104</v>
      </c>
      <c r="K23" s="35">
        <f t="shared" si="15"/>
        <v>783.05084745762713</v>
      </c>
      <c r="L23" s="35">
        <v>86.271186440677965</v>
      </c>
      <c r="M23" s="35">
        <f t="shared" si="17"/>
        <v>948.98305084745766</v>
      </c>
      <c r="O23" s="36">
        <v>5</v>
      </c>
      <c r="P23" s="12" t="s">
        <v>130</v>
      </c>
      <c r="Q23" s="31">
        <v>150</v>
      </c>
      <c r="R23" s="35">
        <f t="shared" si="9"/>
        <v>750</v>
      </c>
      <c r="S23" s="14">
        <v>135</v>
      </c>
      <c r="T23" s="14">
        <f t="shared" si="10"/>
        <v>675</v>
      </c>
      <c r="U23" s="14">
        <v>254.23728813559322</v>
      </c>
      <c r="V23" s="14">
        <f t="shared" si="11"/>
        <v>1271.1864406779662</v>
      </c>
      <c r="W23" s="14">
        <v>221.86440677966101</v>
      </c>
      <c r="X23" s="35">
        <f t="shared" si="12"/>
        <v>1109.3220338983051</v>
      </c>
    </row>
    <row r="24" spans="2:24" x14ac:dyDescent="0.3">
      <c r="B24" s="36">
        <v>3</v>
      </c>
      <c r="C24" s="45" t="s">
        <v>129</v>
      </c>
      <c r="D24" s="51">
        <v>70</v>
      </c>
      <c r="E24" s="35">
        <f t="shared" si="16"/>
        <v>210</v>
      </c>
      <c r="F24" s="31">
        <v>55.084745762711862</v>
      </c>
      <c r="G24" s="35">
        <f t="shared" si="13"/>
        <v>165.25423728813558</v>
      </c>
      <c r="H24" s="31">
        <v>75</v>
      </c>
      <c r="I24" s="39">
        <f t="shared" si="14"/>
        <v>225</v>
      </c>
      <c r="J24" s="35">
        <v>152.54237288135593</v>
      </c>
      <c r="K24" s="35">
        <f t="shared" si="15"/>
        <v>457.62711864406776</v>
      </c>
      <c r="L24" s="35">
        <v>154.06779661016949</v>
      </c>
      <c r="M24" s="35">
        <f t="shared" si="17"/>
        <v>462.20338983050851</v>
      </c>
      <c r="O24" s="36">
        <v>1</v>
      </c>
      <c r="P24" s="12" t="s">
        <v>131</v>
      </c>
      <c r="Q24" s="31">
        <v>45</v>
      </c>
      <c r="R24" s="35">
        <f t="shared" si="9"/>
        <v>45</v>
      </c>
      <c r="S24" s="14">
        <v>40</v>
      </c>
      <c r="T24" s="14">
        <f t="shared" si="10"/>
        <v>40</v>
      </c>
      <c r="U24" s="14">
        <v>30.508474576271187</v>
      </c>
      <c r="V24" s="14">
        <f t="shared" si="11"/>
        <v>30.508474576271187</v>
      </c>
      <c r="W24" s="14">
        <v>43.898305084745765</v>
      </c>
      <c r="X24" s="35">
        <f t="shared" si="12"/>
        <v>43.898305084745765</v>
      </c>
    </row>
    <row r="25" spans="2:24" x14ac:dyDescent="0.3">
      <c r="B25" s="36">
        <v>3</v>
      </c>
      <c r="C25" s="45" t="s">
        <v>132</v>
      </c>
      <c r="D25" s="51">
        <v>160</v>
      </c>
      <c r="E25" s="35">
        <f t="shared" si="16"/>
        <v>480</v>
      </c>
      <c r="F25" s="31">
        <v>21.1864406779661</v>
      </c>
      <c r="G25" s="35">
        <f t="shared" si="13"/>
        <v>63.559322033898297</v>
      </c>
      <c r="H25" s="31">
        <v>175</v>
      </c>
      <c r="I25" s="39">
        <f t="shared" si="14"/>
        <v>525</v>
      </c>
      <c r="J25" s="35">
        <v>593.22033898305085</v>
      </c>
      <c r="K25" s="35">
        <f t="shared" si="15"/>
        <v>1779.6610169491526</v>
      </c>
      <c r="L25" s="35">
        <v>501.52542372881356</v>
      </c>
      <c r="M25" s="35">
        <f t="shared" si="17"/>
        <v>1504.5762711864406</v>
      </c>
      <c r="O25" s="36">
        <v>3</v>
      </c>
      <c r="P25" s="12" t="s">
        <v>133</v>
      </c>
      <c r="Q25" s="31">
        <v>68.5</v>
      </c>
      <c r="R25" s="35">
        <f t="shared" si="9"/>
        <v>205.5</v>
      </c>
      <c r="S25" s="14">
        <v>48</v>
      </c>
      <c r="T25" s="14">
        <f t="shared" si="10"/>
        <v>144</v>
      </c>
      <c r="U25" s="14">
        <v>68.644067796610173</v>
      </c>
      <c r="V25" s="14">
        <f t="shared" si="11"/>
        <v>205.93220338983053</v>
      </c>
      <c r="W25" s="14">
        <v>65.084745762711862</v>
      </c>
      <c r="X25" s="35">
        <f t="shared" si="12"/>
        <v>195.25423728813558</v>
      </c>
    </row>
    <row r="26" spans="2:24" x14ac:dyDescent="0.3">
      <c r="B26" s="36">
        <v>1</v>
      </c>
      <c r="C26" s="45" t="s">
        <v>131</v>
      </c>
      <c r="D26" s="51">
        <v>45</v>
      </c>
      <c r="E26" s="35">
        <f t="shared" si="16"/>
        <v>45</v>
      </c>
      <c r="F26" s="31">
        <v>33.898305084745765</v>
      </c>
      <c r="G26" s="35">
        <f t="shared" si="13"/>
        <v>33.898305084745765</v>
      </c>
      <c r="H26" s="31">
        <v>40</v>
      </c>
      <c r="I26" s="39">
        <f t="shared" si="14"/>
        <v>40</v>
      </c>
      <c r="J26" s="35">
        <v>30.508474576271187</v>
      </c>
      <c r="K26" s="35">
        <f t="shared" si="15"/>
        <v>30.508474576271187</v>
      </c>
      <c r="L26" s="35">
        <v>43.898305084745765</v>
      </c>
      <c r="M26" s="35">
        <f t="shared" si="17"/>
        <v>43.898305084745765</v>
      </c>
      <c r="O26" s="36">
        <v>4</v>
      </c>
      <c r="P26" s="12" t="s">
        <v>134</v>
      </c>
      <c r="Q26" s="31">
        <v>75</v>
      </c>
      <c r="R26" s="35">
        <f t="shared" si="9"/>
        <v>300</v>
      </c>
      <c r="S26" s="14">
        <v>48</v>
      </c>
      <c r="T26" s="14">
        <f t="shared" si="10"/>
        <v>192</v>
      </c>
      <c r="U26" s="14">
        <v>76.271186440677965</v>
      </c>
      <c r="V26" s="14">
        <f t="shared" si="11"/>
        <v>305.08474576271186</v>
      </c>
      <c r="W26" s="14">
        <v>69.322033898305079</v>
      </c>
      <c r="X26" s="35">
        <f t="shared" si="12"/>
        <v>277.28813559322032</v>
      </c>
    </row>
    <row r="27" spans="2:24" x14ac:dyDescent="0.3">
      <c r="B27" s="36">
        <v>20</v>
      </c>
      <c r="C27" s="45" t="s">
        <v>134</v>
      </c>
      <c r="D27" s="51">
        <v>75</v>
      </c>
      <c r="E27" s="35">
        <f t="shared" si="16"/>
        <v>1500</v>
      </c>
      <c r="F27" s="31">
        <v>33.898305084745765</v>
      </c>
      <c r="G27" s="35">
        <f t="shared" si="13"/>
        <v>677.96610169491532</v>
      </c>
      <c r="H27" s="31">
        <v>48</v>
      </c>
      <c r="I27" s="39">
        <f t="shared" si="14"/>
        <v>960</v>
      </c>
      <c r="J27" s="35">
        <v>76.271186440677965</v>
      </c>
      <c r="K27" s="35">
        <f t="shared" si="15"/>
        <v>1525.4237288135594</v>
      </c>
      <c r="L27" s="35">
        <v>69.322033898305079</v>
      </c>
      <c r="M27" s="35">
        <f t="shared" si="17"/>
        <v>1386.4406779661017</v>
      </c>
      <c r="O27" s="36">
        <v>12</v>
      </c>
      <c r="P27" s="12" t="s">
        <v>135</v>
      </c>
      <c r="Q27" s="31">
        <v>42.5</v>
      </c>
      <c r="R27" s="35">
        <f t="shared" si="9"/>
        <v>510</v>
      </c>
      <c r="S27" s="14">
        <v>35</v>
      </c>
      <c r="T27" s="14">
        <f t="shared" si="10"/>
        <v>420</v>
      </c>
      <c r="U27" s="14">
        <v>35.593220338983052</v>
      </c>
      <c r="V27" s="14">
        <f t="shared" si="11"/>
        <v>427.11864406779659</v>
      </c>
      <c r="W27" s="14">
        <v>65.08</v>
      </c>
      <c r="X27" s="35">
        <f t="shared" si="12"/>
        <v>780.96</v>
      </c>
    </row>
    <row r="28" spans="2:24" x14ac:dyDescent="0.3">
      <c r="B28" s="36">
        <v>3</v>
      </c>
      <c r="C28" s="45" t="s">
        <v>136</v>
      </c>
      <c r="D28" s="51">
        <v>50</v>
      </c>
      <c r="E28" s="35">
        <f t="shared" si="16"/>
        <v>150</v>
      </c>
      <c r="F28" s="31">
        <v>12.711864406779661</v>
      </c>
      <c r="G28" s="35">
        <f t="shared" si="13"/>
        <v>38.135593220338983</v>
      </c>
      <c r="H28" s="31">
        <v>30</v>
      </c>
      <c r="I28" s="39">
        <f t="shared" si="14"/>
        <v>90</v>
      </c>
      <c r="J28" s="35">
        <v>33.898305084745765</v>
      </c>
      <c r="K28" s="35">
        <f t="shared" si="15"/>
        <v>101.69491525423729</v>
      </c>
      <c r="L28" s="35">
        <v>52.372881355932201</v>
      </c>
      <c r="M28" s="35">
        <f t="shared" si="17"/>
        <v>157.11864406779659</v>
      </c>
      <c r="O28" s="36"/>
      <c r="P28" s="53" t="s">
        <v>137</v>
      </c>
      <c r="Q28" s="83">
        <f>SUM(R18:R27)</f>
        <v>2346.8000000000002</v>
      </c>
      <c r="R28" s="84"/>
      <c r="S28" s="83">
        <f t="shared" ref="S28" si="18">SUM(T18:T27)</f>
        <v>1981</v>
      </c>
      <c r="T28" s="84"/>
      <c r="U28" s="83">
        <f t="shared" ref="U28" si="19">SUM(V18:V27)</f>
        <v>2960.1694915254238</v>
      </c>
      <c r="V28" s="84"/>
      <c r="W28" s="83">
        <f t="shared" ref="W28" si="20">SUM(X18:X27)</f>
        <v>3311.8074576271192</v>
      </c>
      <c r="X28" s="84"/>
    </row>
    <row r="29" spans="2:24" x14ac:dyDescent="0.3">
      <c r="B29" s="36">
        <v>1</v>
      </c>
      <c r="C29" s="45" t="s">
        <v>138</v>
      </c>
      <c r="D29" s="51">
        <v>60</v>
      </c>
      <c r="E29" s="35">
        <f t="shared" si="16"/>
        <v>60</v>
      </c>
      <c r="F29" s="31">
        <v>12.711864406779661</v>
      </c>
      <c r="G29" s="35">
        <f t="shared" si="13"/>
        <v>12.711864406779661</v>
      </c>
      <c r="H29" s="31">
        <v>75</v>
      </c>
      <c r="I29" s="39">
        <f t="shared" si="14"/>
        <v>75</v>
      </c>
      <c r="J29" s="35">
        <v>101.69491525423729</v>
      </c>
      <c r="K29" s="35">
        <f t="shared" si="15"/>
        <v>101.69491525423729</v>
      </c>
      <c r="L29" s="35">
        <v>77.79661016949153</v>
      </c>
      <c r="M29" s="35">
        <f t="shared" si="17"/>
        <v>77.79661016949153</v>
      </c>
      <c r="O29" s="85" t="s">
        <v>89</v>
      </c>
      <c r="P29" s="86"/>
      <c r="Q29" s="86"/>
      <c r="R29" s="86"/>
      <c r="S29" s="86"/>
      <c r="T29" s="86"/>
      <c r="U29" s="86"/>
      <c r="V29" s="86"/>
      <c r="W29" s="86"/>
      <c r="X29" s="86"/>
    </row>
    <row r="30" spans="2:24" x14ac:dyDescent="0.3">
      <c r="B30" s="78" t="s">
        <v>120</v>
      </c>
      <c r="C30" s="78"/>
      <c r="D30" s="91">
        <f>SUM(E19:E29)</f>
        <v>3784.1</v>
      </c>
      <c r="E30" s="78"/>
      <c r="F30" s="91">
        <f>SUM(G19:G29)</f>
        <v>1593.2203389830506</v>
      </c>
      <c r="G30" s="78"/>
      <c r="H30" s="91">
        <f>SUM(I19:I29)</f>
        <v>3075</v>
      </c>
      <c r="I30" s="78"/>
      <c r="J30" s="91">
        <f>SUM(K19:K29)</f>
        <v>5376.2711864406783</v>
      </c>
      <c r="K30" s="91"/>
      <c r="L30" s="91">
        <f>SUM(M19:M29)</f>
        <v>5547.7966101694919</v>
      </c>
      <c r="M30" s="91"/>
      <c r="O30" s="32" t="s">
        <v>5</v>
      </c>
      <c r="P30" s="32" t="s">
        <v>100</v>
      </c>
      <c r="Q30" s="32" t="s">
        <v>101</v>
      </c>
      <c r="R30" s="32" t="s">
        <v>102</v>
      </c>
      <c r="S30" s="32" t="s">
        <v>101</v>
      </c>
      <c r="T30" s="32" t="s">
        <v>102</v>
      </c>
      <c r="U30" s="32" t="s">
        <v>101</v>
      </c>
      <c r="V30" s="32" t="s">
        <v>102</v>
      </c>
      <c r="W30" s="32" t="s">
        <v>101</v>
      </c>
      <c r="X30" s="32" t="s">
        <v>102</v>
      </c>
    </row>
    <row r="31" spans="2:24" x14ac:dyDescent="0.3">
      <c r="B31" s="85" t="s">
        <v>89</v>
      </c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O31" s="36">
        <v>1</v>
      </c>
      <c r="P31" s="12" t="s">
        <v>139</v>
      </c>
      <c r="Q31" s="14">
        <v>20</v>
      </c>
      <c r="R31" s="14">
        <f>O31*Q31</f>
        <v>20</v>
      </c>
      <c r="S31" s="14">
        <v>0</v>
      </c>
      <c r="T31" s="14">
        <f>S31*O31</f>
        <v>0</v>
      </c>
      <c r="U31" s="14">
        <v>30</v>
      </c>
      <c r="V31" s="14">
        <f>O31*U31</f>
        <v>30</v>
      </c>
      <c r="W31" s="14">
        <v>15</v>
      </c>
      <c r="X31" s="14">
        <f>W31*O31</f>
        <v>15</v>
      </c>
    </row>
    <row r="32" spans="2:24" x14ac:dyDescent="0.3">
      <c r="B32" s="36">
        <v>4</v>
      </c>
      <c r="C32" s="45" t="s">
        <v>140</v>
      </c>
      <c r="D32" s="51">
        <v>20</v>
      </c>
      <c r="E32" s="35">
        <f>B32*D32</f>
        <v>80</v>
      </c>
      <c r="F32" s="49">
        <v>0</v>
      </c>
      <c r="G32" s="35">
        <f>B32*F32</f>
        <v>0</v>
      </c>
      <c r="H32" s="49">
        <v>0</v>
      </c>
      <c r="I32" s="35">
        <f>D32*H32</f>
        <v>0</v>
      </c>
      <c r="J32" s="35">
        <v>30</v>
      </c>
      <c r="K32" s="35">
        <f>B32*J32</f>
        <v>120</v>
      </c>
      <c r="L32" s="35">
        <v>15</v>
      </c>
      <c r="M32" s="35">
        <f>L32*B32</f>
        <v>60</v>
      </c>
      <c r="O32" s="36">
        <v>1</v>
      </c>
      <c r="P32" s="12" t="s">
        <v>141</v>
      </c>
      <c r="Q32" s="14">
        <v>20</v>
      </c>
      <c r="R32" s="14">
        <f t="shared" ref="R32:R40" si="21">O32*Q32</f>
        <v>20</v>
      </c>
      <c r="S32" s="14">
        <v>0</v>
      </c>
      <c r="T32" s="14">
        <f t="shared" ref="T32:T40" si="22">S32*O32</f>
        <v>0</v>
      </c>
      <c r="U32" s="14">
        <v>30</v>
      </c>
      <c r="V32" s="14">
        <f t="shared" ref="V32:V40" si="23">O32*U32</f>
        <v>30</v>
      </c>
      <c r="W32" s="14">
        <v>15</v>
      </c>
      <c r="X32" s="14">
        <f t="shared" ref="X32:X40" si="24">W32*O32</f>
        <v>15</v>
      </c>
    </row>
    <row r="33" spans="2:24" x14ac:dyDescent="0.3">
      <c r="B33" s="36">
        <v>1</v>
      </c>
      <c r="C33" s="45" t="s">
        <v>142</v>
      </c>
      <c r="D33" s="51">
        <v>20</v>
      </c>
      <c r="E33" s="35">
        <f t="shared" ref="E33:E43" si="25">B33*D33</f>
        <v>20</v>
      </c>
      <c r="F33" s="49">
        <v>0</v>
      </c>
      <c r="G33" s="35">
        <f t="shared" ref="G33:G43" si="26">B33*F33</f>
        <v>0</v>
      </c>
      <c r="H33" s="49">
        <v>0</v>
      </c>
      <c r="I33" s="35">
        <f t="shared" ref="I33:I43" si="27">D33*H33</f>
        <v>0</v>
      </c>
      <c r="J33" s="35">
        <v>30</v>
      </c>
      <c r="K33" s="35">
        <f t="shared" ref="K33:K43" si="28">B33*J33</f>
        <v>30</v>
      </c>
      <c r="L33" s="35">
        <v>15</v>
      </c>
      <c r="M33" s="35">
        <f t="shared" ref="M33:M43" si="29">L33*B33</f>
        <v>15</v>
      </c>
      <c r="O33" s="36">
        <v>4</v>
      </c>
      <c r="P33" s="12" t="s">
        <v>143</v>
      </c>
      <c r="Q33" s="14">
        <v>20</v>
      </c>
      <c r="R33" s="14">
        <f t="shared" si="21"/>
        <v>80</v>
      </c>
      <c r="S33" s="14">
        <v>0</v>
      </c>
      <c r="T33" s="14">
        <f t="shared" si="22"/>
        <v>0</v>
      </c>
      <c r="U33" s="14">
        <v>30</v>
      </c>
      <c r="V33" s="14">
        <f t="shared" si="23"/>
        <v>120</v>
      </c>
      <c r="W33" s="14">
        <v>15</v>
      </c>
      <c r="X33" s="14">
        <f t="shared" si="24"/>
        <v>60</v>
      </c>
    </row>
    <row r="34" spans="2:24" x14ac:dyDescent="0.3">
      <c r="B34" s="36">
        <v>8</v>
      </c>
      <c r="C34" s="45" t="s">
        <v>144</v>
      </c>
      <c r="D34" s="51">
        <v>20</v>
      </c>
      <c r="E34" s="35">
        <f t="shared" si="25"/>
        <v>160</v>
      </c>
      <c r="F34" s="49">
        <v>0</v>
      </c>
      <c r="G34" s="35">
        <f t="shared" si="26"/>
        <v>0</v>
      </c>
      <c r="H34" s="49">
        <v>0</v>
      </c>
      <c r="I34" s="35">
        <f t="shared" si="27"/>
        <v>0</v>
      </c>
      <c r="J34" s="35">
        <v>30</v>
      </c>
      <c r="K34" s="35">
        <f t="shared" si="28"/>
        <v>240</v>
      </c>
      <c r="L34" s="35">
        <v>15</v>
      </c>
      <c r="M34" s="35">
        <f t="shared" si="29"/>
        <v>120</v>
      </c>
      <c r="O34" s="36">
        <v>2</v>
      </c>
      <c r="P34" s="12" t="s">
        <v>145</v>
      </c>
      <c r="Q34" s="14">
        <v>20</v>
      </c>
      <c r="R34" s="14">
        <f t="shared" si="21"/>
        <v>40</v>
      </c>
      <c r="S34" s="14">
        <v>0</v>
      </c>
      <c r="T34" s="14">
        <f t="shared" si="22"/>
        <v>0</v>
      </c>
      <c r="U34" s="14">
        <v>30</v>
      </c>
      <c r="V34" s="14">
        <f t="shared" si="23"/>
        <v>60</v>
      </c>
      <c r="W34" s="14">
        <v>15</v>
      </c>
      <c r="X34" s="14">
        <f t="shared" si="24"/>
        <v>30</v>
      </c>
    </row>
    <row r="35" spans="2:24" x14ac:dyDescent="0.3">
      <c r="B35" s="36">
        <v>4</v>
      </c>
      <c r="C35" s="45" t="s">
        <v>146</v>
      </c>
      <c r="D35" s="51">
        <v>20</v>
      </c>
      <c r="E35" s="35">
        <f t="shared" si="25"/>
        <v>80</v>
      </c>
      <c r="F35" s="49">
        <v>0</v>
      </c>
      <c r="G35" s="35">
        <f t="shared" si="26"/>
        <v>0</v>
      </c>
      <c r="H35" s="49">
        <v>0</v>
      </c>
      <c r="I35" s="35">
        <f t="shared" si="27"/>
        <v>0</v>
      </c>
      <c r="J35" s="35">
        <v>30</v>
      </c>
      <c r="K35" s="35">
        <f t="shared" si="28"/>
        <v>120</v>
      </c>
      <c r="L35" s="35">
        <v>15</v>
      </c>
      <c r="M35" s="35">
        <f t="shared" si="29"/>
        <v>60</v>
      </c>
      <c r="O35" s="36">
        <v>2</v>
      </c>
      <c r="P35" s="12" t="s">
        <v>147</v>
      </c>
      <c r="Q35" s="14">
        <v>20</v>
      </c>
      <c r="R35" s="14">
        <f t="shared" si="21"/>
        <v>40</v>
      </c>
      <c r="S35" s="14">
        <v>0</v>
      </c>
      <c r="T35" s="14">
        <f t="shared" si="22"/>
        <v>0</v>
      </c>
      <c r="U35" s="14">
        <v>30</v>
      </c>
      <c r="V35" s="14">
        <f t="shared" si="23"/>
        <v>60</v>
      </c>
      <c r="W35" s="14">
        <v>15</v>
      </c>
      <c r="X35" s="14">
        <f t="shared" si="24"/>
        <v>30</v>
      </c>
    </row>
    <row r="36" spans="2:24" x14ac:dyDescent="0.3">
      <c r="B36" s="36">
        <v>11</v>
      </c>
      <c r="C36" s="45" t="s">
        <v>145</v>
      </c>
      <c r="D36" s="51">
        <v>20</v>
      </c>
      <c r="E36" s="35">
        <f t="shared" si="25"/>
        <v>220</v>
      </c>
      <c r="F36" s="49">
        <v>0</v>
      </c>
      <c r="G36" s="35">
        <f t="shared" si="26"/>
        <v>0</v>
      </c>
      <c r="H36" s="49">
        <v>0</v>
      </c>
      <c r="I36" s="35">
        <f t="shared" si="27"/>
        <v>0</v>
      </c>
      <c r="J36" s="35">
        <v>30</v>
      </c>
      <c r="K36" s="35">
        <f t="shared" si="28"/>
        <v>330</v>
      </c>
      <c r="L36" s="35">
        <v>15</v>
      </c>
      <c r="M36" s="35">
        <f t="shared" si="29"/>
        <v>165</v>
      </c>
      <c r="O36" s="36">
        <v>5</v>
      </c>
      <c r="P36" s="12" t="s">
        <v>148</v>
      </c>
      <c r="Q36" s="14">
        <v>40</v>
      </c>
      <c r="R36" s="14">
        <f t="shared" si="21"/>
        <v>200</v>
      </c>
      <c r="S36" s="14">
        <v>0</v>
      </c>
      <c r="T36" s="14">
        <f t="shared" si="22"/>
        <v>0</v>
      </c>
      <c r="U36" s="14">
        <v>30</v>
      </c>
      <c r="V36" s="14">
        <f t="shared" si="23"/>
        <v>150</v>
      </c>
      <c r="W36" s="14">
        <v>15</v>
      </c>
      <c r="X36" s="14">
        <f t="shared" si="24"/>
        <v>75</v>
      </c>
    </row>
    <row r="37" spans="2:24" x14ac:dyDescent="0.3">
      <c r="B37" s="36">
        <v>3</v>
      </c>
      <c r="C37" s="45" t="s">
        <v>147</v>
      </c>
      <c r="D37" s="51">
        <v>20</v>
      </c>
      <c r="E37" s="35">
        <f t="shared" si="25"/>
        <v>60</v>
      </c>
      <c r="F37" s="49">
        <v>0</v>
      </c>
      <c r="G37" s="35">
        <f t="shared" si="26"/>
        <v>0</v>
      </c>
      <c r="H37" s="49">
        <v>0</v>
      </c>
      <c r="I37" s="35">
        <f t="shared" si="27"/>
        <v>0</v>
      </c>
      <c r="J37" s="35">
        <v>30</v>
      </c>
      <c r="K37" s="35">
        <f t="shared" si="28"/>
        <v>90</v>
      </c>
      <c r="L37" s="35">
        <v>15</v>
      </c>
      <c r="M37" s="35">
        <f t="shared" si="29"/>
        <v>45</v>
      </c>
      <c r="O37" s="36">
        <v>1</v>
      </c>
      <c r="P37" s="12" t="s">
        <v>149</v>
      </c>
      <c r="Q37" s="14">
        <v>35</v>
      </c>
      <c r="R37" s="14">
        <f t="shared" si="21"/>
        <v>35</v>
      </c>
      <c r="S37" s="14">
        <v>0</v>
      </c>
      <c r="T37" s="14">
        <f t="shared" si="22"/>
        <v>0</v>
      </c>
      <c r="U37" s="14">
        <v>30</v>
      </c>
      <c r="V37" s="14">
        <f t="shared" si="23"/>
        <v>30</v>
      </c>
      <c r="W37" s="14">
        <v>15</v>
      </c>
      <c r="X37" s="14">
        <f t="shared" si="24"/>
        <v>15</v>
      </c>
    </row>
    <row r="38" spans="2:24" x14ac:dyDescent="0.3">
      <c r="B38" s="36">
        <v>3</v>
      </c>
      <c r="C38" s="45" t="s">
        <v>150</v>
      </c>
      <c r="D38" s="51">
        <v>50</v>
      </c>
      <c r="E38" s="35">
        <f t="shared" si="25"/>
        <v>150</v>
      </c>
      <c r="F38" s="49">
        <v>0</v>
      </c>
      <c r="G38" s="35">
        <f t="shared" si="26"/>
        <v>0</v>
      </c>
      <c r="H38" s="49">
        <v>0</v>
      </c>
      <c r="I38" s="35">
        <f t="shared" si="27"/>
        <v>0</v>
      </c>
      <c r="J38" s="35">
        <v>30</v>
      </c>
      <c r="K38" s="35">
        <f t="shared" si="28"/>
        <v>90</v>
      </c>
      <c r="L38" s="35">
        <v>15</v>
      </c>
      <c r="M38" s="35">
        <f t="shared" si="29"/>
        <v>45</v>
      </c>
      <c r="O38" s="36">
        <v>3</v>
      </c>
      <c r="P38" s="12" t="s">
        <v>151</v>
      </c>
      <c r="Q38" s="14">
        <v>35</v>
      </c>
      <c r="R38" s="14">
        <f t="shared" si="21"/>
        <v>105</v>
      </c>
      <c r="S38" s="14">
        <v>0</v>
      </c>
      <c r="T38" s="14">
        <f t="shared" si="22"/>
        <v>0</v>
      </c>
      <c r="U38" s="14">
        <v>30</v>
      </c>
      <c r="V38" s="14">
        <f t="shared" si="23"/>
        <v>90</v>
      </c>
      <c r="W38" s="14">
        <v>15</v>
      </c>
      <c r="X38" s="14">
        <f t="shared" si="24"/>
        <v>45</v>
      </c>
    </row>
    <row r="39" spans="2:24" x14ac:dyDescent="0.3">
      <c r="B39" s="36">
        <v>1</v>
      </c>
      <c r="C39" s="45" t="s">
        <v>149</v>
      </c>
      <c r="D39" s="51">
        <v>35</v>
      </c>
      <c r="E39" s="35">
        <f t="shared" si="25"/>
        <v>35</v>
      </c>
      <c r="F39" s="49">
        <v>0</v>
      </c>
      <c r="G39" s="35">
        <f t="shared" si="26"/>
        <v>0</v>
      </c>
      <c r="H39" s="49">
        <v>0</v>
      </c>
      <c r="I39" s="35">
        <f t="shared" si="27"/>
        <v>0</v>
      </c>
      <c r="J39" s="35">
        <v>30</v>
      </c>
      <c r="K39" s="35">
        <f t="shared" si="28"/>
        <v>30</v>
      </c>
      <c r="L39" s="35">
        <v>15</v>
      </c>
      <c r="M39" s="35">
        <f t="shared" si="29"/>
        <v>15</v>
      </c>
      <c r="O39" s="36">
        <v>4</v>
      </c>
      <c r="P39" s="12" t="s">
        <v>152</v>
      </c>
      <c r="Q39" s="14">
        <v>35</v>
      </c>
      <c r="R39" s="14">
        <f t="shared" si="21"/>
        <v>140</v>
      </c>
      <c r="S39" s="14">
        <v>0</v>
      </c>
      <c r="T39" s="14">
        <f t="shared" si="22"/>
        <v>0</v>
      </c>
      <c r="U39" s="14">
        <v>30</v>
      </c>
      <c r="V39" s="14">
        <f t="shared" si="23"/>
        <v>120</v>
      </c>
      <c r="W39" s="14">
        <v>15</v>
      </c>
      <c r="X39" s="14">
        <f t="shared" si="24"/>
        <v>60</v>
      </c>
    </row>
    <row r="40" spans="2:24" x14ac:dyDescent="0.3">
      <c r="B40" s="36">
        <v>20</v>
      </c>
      <c r="C40" s="45" t="s">
        <v>152</v>
      </c>
      <c r="D40" s="51">
        <v>35</v>
      </c>
      <c r="E40" s="35">
        <f t="shared" si="25"/>
        <v>700</v>
      </c>
      <c r="F40" s="49">
        <v>0</v>
      </c>
      <c r="G40" s="35">
        <f t="shared" si="26"/>
        <v>0</v>
      </c>
      <c r="H40" s="49">
        <v>0</v>
      </c>
      <c r="I40" s="35">
        <f t="shared" si="27"/>
        <v>0</v>
      </c>
      <c r="J40" s="35">
        <v>30</v>
      </c>
      <c r="K40" s="35">
        <f t="shared" si="28"/>
        <v>600</v>
      </c>
      <c r="L40" s="35">
        <v>15</v>
      </c>
      <c r="M40" s="35">
        <f t="shared" si="29"/>
        <v>300</v>
      </c>
      <c r="O40" s="36">
        <v>12</v>
      </c>
      <c r="P40" s="12" t="s">
        <v>153</v>
      </c>
      <c r="Q40" s="14">
        <v>20</v>
      </c>
      <c r="R40" s="14">
        <f t="shared" si="21"/>
        <v>240</v>
      </c>
      <c r="S40" s="14">
        <v>0</v>
      </c>
      <c r="T40" s="14">
        <f t="shared" si="22"/>
        <v>0</v>
      </c>
      <c r="U40" s="14">
        <v>30</v>
      </c>
      <c r="V40" s="14">
        <f t="shared" si="23"/>
        <v>360</v>
      </c>
      <c r="W40" s="14">
        <v>15</v>
      </c>
      <c r="X40" s="14">
        <f t="shared" si="24"/>
        <v>180</v>
      </c>
    </row>
    <row r="41" spans="2:24" x14ac:dyDescent="0.3">
      <c r="B41" s="36">
        <v>3</v>
      </c>
      <c r="C41" s="45" t="s">
        <v>154</v>
      </c>
      <c r="D41" s="51">
        <v>20</v>
      </c>
      <c r="E41" s="35">
        <f t="shared" si="25"/>
        <v>60</v>
      </c>
      <c r="F41" s="49">
        <v>0</v>
      </c>
      <c r="G41" s="35">
        <f t="shared" si="26"/>
        <v>0</v>
      </c>
      <c r="H41" s="49">
        <v>0</v>
      </c>
      <c r="I41" s="35">
        <f t="shared" si="27"/>
        <v>0</v>
      </c>
      <c r="J41" s="35">
        <v>30</v>
      </c>
      <c r="K41" s="35">
        <f t="shared" si="28"/>
        <v>90</v>
      </c>
      <c r="L41" s="35">
        <v>15</v>
      </c>
      <c r="M41" s="35">
        <f t="shared" si="29"/>
        <v>45</v>
      </c>
      <c r="O41" s="36"/>
      <c r="P41" s="53" t="s">
        <v>155</v>
      </c>
      <c r="Q41" s="83">
        <f>SUM(R31:R40)</f>
        <v>920</v>
      </c>
      <c r="R41" s="84"/>
      <c r="S41" s="83">
        <f t="shared" ref="S41" si="30">SUM(T31:T40)</f>
        <v>0</v>
      </c>
      <c r="T41" s="84"/>
      <c r="U41" s="83">
        <f t="shared" ref="U41" si="31">SUM(V31:V40)</f>
        <v>1050</v>
      </c>
      <c r="V41" s="84"/>
      <c r="W41" s="83">
        <f t="shared" ref="W41" si="32">SUM(X31:X40)</f>
        <v>525</v>
      </c>
      <c r="X41" s="84"/>
    </row>
    <row r="42" spans="2:24" x14ac:dyDescent="0.3">
      <c r="B42" s="36"/>
      <c r="C42" s="45"/>
      <c r="D42" s="51"/>
      <c r="E42" s="35"/>
      <c r="F42" s="49"/>
      <c r="G42" s="35"/>
      <c r="H42" s="49"/>
      <c r="I42" s="35"/>
      <c r="J42" s="35"/>
      <c r="K42" s="35"/>
      <c r="L42" s="35"/>
      <c r="M42" s="35"/>
      <c r="O42" s="98" t="s">
        <v>156</v>
      </c>
      <c r="P42" s="99"/>
      <c r="Q42" s="100" t="s">
        <v>157</v>
      </c>
      <c r="R42" s="101"/>
      <c r="S42" s="100" t="s">
        <v>158</v>
      </c>
      <c r="T42" s="101"/>
      <c r="U42" s="100" t="s">
        <v>159</v>
      </c>
      <c r="V42" s="101"/>
      <c r="W42" s="100" t="s">
        <v>160</v>
      </c>
      <c r="X42" s="101"/>
    </row>
    <row r="43" spans="2:24" x14ac:dyDescent="0.3">
      <c r="B43" s="36">
        <v>1</v>
      </c>
      <c r="C43" s="45" t="s">
        <v>161</v>
      </c>
      <c r="D43" s="51">
        <v>20</v>
      </c>
      <c r="E43" s="35">
        <f t="shared" si="25"/>
        <v>20</v>
      </c>
      <c r="F43" s="49">
        <v>0</v>
      </c>
      <c r="G43" s="35">
        <f t="shared" si="26"/>
        <v>0</v>
      </c>
      <c r="H43" s="49">
        <v>0</v>
      </c>
      <c r="I43" s="35">
        <f t="shared" si="27"/>
        <v>0</v>
      </c>
      <c r="J43" s="35">
        <v>30</v>
      </c>
      <c r="K43" s="35">
        <f t="shared" si="28"/>
        <v>30</v>
      </c>
      <c r="L43" s="35">
        <v>15</v>
      </c>
      <c r="M43" s="35">
        <f t="shared" si="29"/>
        <v>15</v>
      </c>
      <c r="O43" s="60" t="s">
        <v>162</v>
      </c>
      <c r="P43" s="60"/>
      <c r="Q43" s="74" t="s">
        <v>163</v>
      </c>
      <c r="R43" s="74"/>
      <c r="S43" s="74" t="s">
        <v>163</v>
      </c>
      <c r="T43" s="74"/>
      <c r="U43" s="74" t="s">
        <v>163</v>
      </c>
      <c r="V43" s="74"/>
      <c r="W43" s="74" t="s">
        <v>163</v>
      </c>
      <c r="X43" s="74"/>
    </row>
    <row r="44" spans="2:24" x14ac:dyDescent="0.3">
      <c r="B44" s="78" t="s">
        <v>155</v>
      </c>
      <c r="C44" s="78"/>
      <c r="D44" s="91">
        <f>SUM(E32:E43)</f>
        <v>1585</v>
      </c>
      <c r="E44" s="78"/>
      <c r="F44" s="91">
        <f>SUM(G32:G43)</f>
        <v>0</v>
      </c>
      <c r="G44" s="78"/>
      <c r="H44" s="91">
        <f>SUM(I32:I43)</f>
        <v>0</v>
      </c>
      <c r="I44" s="78"/>
      <c r="J44" s="91">
        <f>SUM(K32:K43)</f>
        <v>1770</v>
      </c>
      <c r="K44" s="91"/>
      <c r="L44" s="91">
        <f>SUM(M32:M43)</f>
        <v>885</v>
      </c>
      <c r="M44" s="91"/>
      <c r="O44" s="75" t="s">
        <v>164</v>
      </c>
      <c r="P44" s="76"/>
      <c r="Q44" s="74" t="s">
        <v>163</v>
      </c>
      <c r="R44" s="74"/>
      <c r="S44" s="74" t="s">
        <v>163</v>
      </c>
      <c r="T44" s="74"/>
      <c r="U44" s="74" t="s">
        <v>163</v>
      </c>
      <c r="V44" s="74"/>
      <c r="W44" s="74" t="s">
        <v>163</v>
      </c>
      <c r="X44" s="74"/>
    </row>
    <row r="45" spans="2:24" x14ac:dyDescent="0.3">
      <c r="B45" s="60" t="s">
        <v>162</v>
      </c>
      <c r="C45" s="60"/>
      <c r="D45" s="74" t="s">
        <v>163</v>
      </c>
      <c r="E45" s="74"/>
      <c r="F45" s="74" t="s">
        <v>163</v>
      </c>
      <c r="G45" s="74"/>
      <c r="H45" s="74" t="s">
        <v>163</v>
      </c>
      <c r="I45" s="74"/>
      <c r="J45" s="74" t="s">
        <v>163</v>
      </c>
      <c r="K45" s="74"/>
      <c r="L45" s="74" t="s">
        <v>163</v>
      </c>
      <c r="M45" s="74"/>
      <c r="O45" s="60" t="s">
        <v>165</v>
      </c>
      <c r="P45" s="60"/>
      <c r="Q45" s="60" t="s">
        <v>86</v>
      </c>
      <c r="R45" s="60"/>
      <c r="S45" s="60" t="s">
        <v>84</v>
      </c>
      <c r="T45" s="60"/>
      <c r="U45" s="60" t="s">
        <v>166</v>
      </c>
      <c r="V45" s="60"/>
      <c r="W45" s="60" t="s">
        <v>167</v>
      </c>
      <c r="X45" s="60"/>
    </row>
    <row r="46" spans="2:24" x14ac:dyDescent="0.3">
      <c r="B46" s="75" t="s">
        <v>164</v>
      </c>
      <c r="C46" s="76"/>
      <c r="D46" s="74" t="s">
        <v>163</v>
      </c>
      <c r="E46" s="74"/>
      <c r="F46" s="74" t="s">
        <v>163</v>
      </c>
      <c r="G46" s="74"/>
      <c r="H46" s="74" t="s">
        <v>163</v>
      </c>
      <c r="I46" s="74"/>
      <c r="J46" s="74" t="s">
        <v>163</v>
      </c>
      <c r="K46" s="74"/>
      <c r="L46" s="74" t="s">
        <v>163</v>
      </c>
      <c r="M46" s="74"/>
      <c r="O46" s="72" t="s">
        <v>168</v>
      </c>
      <c r="P46" s="72"/>
      <c r="Q46" s="73">
        <f>SUM(Q41,Q28,Q15)</f>
        <v>8565.82</v>
      </c>
      <c r="R46" s="72"/>
      <c r="S46" s="73">
        <f t="shared" ref="S46" si="33">SUM(S41,S28,S15)</f>
        <v>6377.6447457627119</v>
      </c>
      <c r="T46" s="72"/>
      <c r="U46" s="73">
        <f t="shared" ref="U46" si="34">SUM(U41,U28,U15)</f>
        <v>6970.3389830508477</v>
      </c>
      <c r="V46" s="72"/>
      <c r="W46" s="73">
        <f t="shared" ref="W46" si="35">SUM(W41,W28,W15)</f>
        <v>6798.6149152542384</v>
      </c>
      <c r="X46" s="72"/>
    </row>
    <row r="47" spans="2:24" x14ac:dyDescent="0.3">
      <c r="B47" s="60" t="s">
        <v>165</v>
      </c>
      <c r="C47" s="60"/>
      <c r="D47" s="60" t="s">
        <v>86</v>
      </c>
      <c r="E47" s="60"/>
      <c r="F47" s="60" t="s">
        <v>84</v>
      </c>
      <c r="G47" s="60"/>
      <c r="H47" s="60" t="s">
        <v>166</v>
      </c>
      <c r="I47" s="60"/>
      <c r="J47" s="60" t="s">
        <v>167</v>
      </c>
      <c r="K47" s="60"/>
      <c r="L47" s="60" t="s">
        <v>169</v>
      </c>
      <c r="M47" s="60"/>
    </row>
    <row r="48" spans="2:24" x14ac:dyDescent="0.3">
      <c r="B48" s="72" t="s">
        <v>168</v>
      </c>
      <c r="C48" s="72"/>
      <c r="D48" s="73">
        <f>SUM(D44+D30+D16)</f>
        <v>14212.48</v>
      </c>
      <c r="E48" s="72"/>
      <c r="F48" s="73">
        <f t="shared" ref="F48" si="36">SUM(F44+F30+F16)</f>
        <v>5639.8305084745771</v>
      </c>
      <c r="G48" s="72"/>
      <c r="H48" s="73">
        <f t="shared" ref="H48" si="37">SUM(H44+H30+H16)</f>
        <v>10098.728813559323</v>
      </c>
      <c r="I48" s="72"/>
      <c r="J48" s="73">
        <f t="shared" ref="J48" si="38">SUM(J44+J30+J16)</f>
        <v>12522.542372881357</v>
      </c>
      <c r="K48" s="72"/>
      <c r="L48" s="73">
        <f t="shared" ref="L48" si="39">SUM(L44+L30+L16)</f>
        <v>11400.593220338984</v>
      </c>
      <c r="M48" s="72"/>
    </row>
  </sheetData>
  <mergeCells count="97">
    <mergeCell ref="O42:P42"/>
    <mergeCell ref="Q42:R42"/>
    <mergeCell ref="S42:T42"/>
    <mergeCell ref="U42:V42"/>
    <mergeCell ref="W42:X42"/>
    <mergeCell ref="H16:I16"/>
    <mergeCell ref="J16:K16"/>
    <mergeCell ref="L16:M16"/>
    <mergeCell ref="B3:C3"/>
    <mergeCell ref="D3:E3"/>
    <mergeCell ref="F3:G3"/>
    <mergeCell ref="H3:I3"/>
    <mergeCell ref="J3:K3"/>
    <mergeCell ref="F45:G45"/>
    <mergeCell ref="H45:I45"/>
    <mergeCell ref="J45:K45"/>
    <mergeCell ref="L45:M45"/>
    <mergeCell ref="B17:M17"/>
    <mergeCell ref="B30:C30"/>
    <mergeCell ref="D30:E30"/>
    <mergeCell ref="F30:G30"/>
    <mergeCell ref="H30:I30"/>
    <mergeCell ref="J30:K30"/>
    <mergeCell ref="L30:M30"/>
    <mergeCell ref="B45:C45"/>
    <mergeCell ref="B46:C46"/>
    <mergeCell ref="B47:C47"/>
    <mergeCell ref="B48:C48"/>
    <mergeCell ref="D45:E45"/>
    <mergeCell ref="D47:E47"/>
    <mergeCell ref="D48:E48"/>
    <mergeCell ref="F47:G47"/>
    <mergeCell ref="H47:I47"/>
    <mergeCell ref="J47:K47"/>
    <mergeCell ref="L47:M47"/>
    <mergeCell ref="D46:E46"/>
    <mergeCell ref="F46:G46"/>
    <mergeCell ref="H46:I46"/>
    <mergeCell ref="J46:K46"/>
    <mergeCell ref="L46:M46"/>
    <mergeCell ref="O2:T2"/>
    <mergeCell ref="O3:P3"/>
    <mergeCell ref="Q3:R3"/>
    <mergeCell ref="S3:T3"/>
    <mergeCell ref="B44:C44"/>
    <mergeCell ref="D44:E44"/>
    <mergeCell ref="F44:G44"/>
    <mergeCell ref="H44:I44"/>
    <mergeCell ref="J44:K44"/>
    <mergeCell ref="L44:M44"/>
    <mergeCell ref="B31:M31"/>
    <mergeCell ref="L3:M3"/>
    <mergeCell ref="B16:C16"/>
    <mergeCell ref="B2:M2"/>
    <mergeCell ref="D16:E16"/>
    <mergeCell ref="F16:G16"/>
    <mergeCell ref="F48:G48"/>
    <mergeCell ref="H48:I48"/>
    <mergeCell ref="J48:K48"/>
    <mergeCell ref="L48:M48"/>
    <mergeCell ref="U3:V3"/>
    <mergeCell ref="O16:X16"/>
    <mergeCell ref="Q28:R28"/>
    <mergeCell ref="S28:T28"/>
    <mergeCell ref="U28:V28"/>
    <mergeCell ref="W28:X28"/>
    <mergeCell ref="O29:X29"/>
    <mergeCell ref="Q41:R41"/>
    <mergeCell ref="S41:T41"/>
    <mergeCell ref="U41:V41"/>
    <mergeCell ref="W41:X41"/>
    <mergeCell ref="O43:P43"/>
    <mergeCell ref="W3:X3"/>
    <mergeCell ref="O15:P15"/>
    <mergeCell ref="Q15:R15"/>
    <mergeCell ref="S15:T15"/>
    <mergeCell ref="U15:V15"/>
    <mergeCell ref="W15:X15"/>
    <mergeCell ref="Q43:R43"/>
    <mergeCell ref="S43:T43"/>
    <mergeCell ref="U43:V43"/>
    <mergeCell ref="W43:X43"/>
    <mergeCell ref="O45:P45"/>
    <mergeCell ref="Q45:R45"/>
    <mergeCell ref="S45:T45"/>
    <mergeCell ref="U45:V45"/>
    <mergeCell ref="W45:X45"/>
    <mergeCell ref="O44:P44"/>
    <mergeCell ref="Q44:R44"/>
    <mergeCell ref="S44:T44"/>
    <mergeCell ref="U44:V44"/>
    <mergeCell ref="W44:X44"/>
    <mergeCell ref="O46:P46"/>
    <mergeCell ref="Q46:R46"/>
    <mergeCell ref="S46:T46"/>
    <mergeCell ref="U46:V46"/>
    <mergeCell ref="W46:X4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114D9-6DC6-4CF2-BF0D-2565900FB432}">
  <dimension ref="A1:AF95"/>
  <sheetViews>
    <sheetView zoomScale="80" zoomScaleNormal="80" workbookViewId="0">
      <selection activeCell="E3" sqref="E1:F1048576"/>
    </sheetView>
  </sheetViews>
  <sheetFormatPr baseColWidth="10" defaultColWidth="11.44140625" defaultRowHeight="14.4" x14ac:dyDescent="0.3"/>
  <cols>
    <col min="2" max="2" width="68.44140625" bestFit="1" customWidth="1"/>
    <col min="4" max="4" width="12.6640625" bestFit="1" customWidth="1"/>
    <col min="6" max="6" width="11.88671875" bestFit="1" customWidth="1"/>
    <col min="7" max="7" width="11.5546875" bestFit="1" customWidth="1"/>
    <col min="8" max="8" width="12.6640625" bestFit="1" customWidth="1"/>
    <col min="10" max="10" width="12.6640625" bestFit="1" customWidth="1"/>
    <col min="13" max="13" width="58.33203125" bestFit="1" customWidth="1"/>
    <col min="15" max="15" width="12.6640625" bestFit="1" customWidth="1"/>
    <col min="18" max="19" width="13" bestFit="1" customWidth="1"/>
    <col min="24" max="24" width="63" bestFit="1" customWidth="1"/>
    <col min="29" max="29" width="14.88671875" bestFit="1" customWidth="1"/>
    <col min="31" max="31" width="14.88671875" bestFit="1" customWidth="1"/>
    <col min="32" max="32" width="12.6640625" bestFit="1" customWidth="1"/>
  </cols>
  <sheetData>
    <row r="1" spans="1:21" x14ac:dyDescent="0.3">
      <c r="A1" s="87" t="s">
        <v>170</v>
      </c>
      <c r="B1" s="87"/>
      <c r="C1" s="87"/>
      <c r="D1" s="87"/>
      <c r="E1" s="87"/>
      <c r="F1" s="87"/>
      <c r="L1" s="78" t="s">
        <v>171</v>
      </c>
      <c r="M1" s="78"/>
      <c r="N1" s="78"/>
      <c r="O1" s="78"/>
      <c r="P1" s="78"/>
      <c r="Q1" s="78"/>
    </row>
    <row r="2" spans="1:21" x14ac:dyDescent="0.3">
      <c r="A2" s="88" t="s">
        <v>94</v>
      </c>
      <c r="B2" s="88"/>
      <c r="C2" s="102" t="s">
        <v>95</v>
      </c>
      <c r="D2" s="102"/>
      <c r="E2" s="103" t="s">
        <v>96</v>
      </c>
      <c r="F2" s="103"/>
      <c r="G2" s="104" t="s">
        <v>172</v>
      </c>
      <c r="H2" s="104"/>
      <c r="I2" s="80" t="s">
        <v>98</v>
      </c>
      <c r="J2" s="80"/>
      <c r="L2" s="88" t="s">
        <v>94</v>
      </c>
      <c r="M2" s="88"/>
      <c r="N2" s="102" t="s">
        <v>95</v>
      </c>
      <c r="O2" s="102"/>
      <c r="P2" s="103" t="s">
        <v>96</v>
      </c>
      <c r="Q2" s="103"/>
      <c r="R2" s="104" t="s">
        <v>172</v>
      </c>
      <c r="S2" s="104"/>
      <c r="T2" s="80" t="s">
        <v>98</v>
      </c>
      <c r="U2" s="80"/>
    </row>
    <row r="3" spans="1:21" x14ac:dyDescent="0.3">
      <c r="A3" s="32" t="s">
        <v>5</v>
      </c>
      <c r="B3" s="32" t="s">
        <v>100</v>
      </c>
      <c r="C3" s="32" t="s">
        <v>101</v>
      </c>
      <c r="D3" s="32" t="s">
        <v>102</v>
      </c>
      <c r="E3" s="32" t="s">
        <v>101</v>
      </c>
      <c r="F3" s="32" t="s">
        <v>102</v>
      </c>
      <c r="G3" s="32" t="s">
        <v>101</v>
      </c>
      <c r="H3" s="32" t="s">
        <v>102</v>
      </c>
      <c r="I3" s="32" t="s">
        <v>101</v>
      </c>
      <c r="J3" s="32" t="s">
        <v>102</v>
      </c>
      <c r="L3" s="32" t="s">
        <v>5</v>
      </c>
      <c r="M3" s="32" t="s">
        <v>100</v>
      </c>
      <c r="N3" s="32" t="s">
        <v>101</v>
      </c>
      <c r="O3" s="32" t="s">
        <v>102</v>
      </c>
      <c r="P3" s="32" t="s">
        <v>101</v>
      </c>
      <c r="Q3" s="32" t="s">
        <v>102</v>
      </c>
      <c r="R3" s="32" t="s">
        <v>101</v>
      </c>
      <c r="S3" s="32" t="s">
        <v>102</v>
      </c>
      <c r="T3" s="32" t="s">
        <v>101</v>
      </c>
      <c r="U3" s="32" t="s">
        <v>102</v>
      </c>
    </row>
    <row r="4" spans="1:21" x14ac:dyDescent="0.3">
      <c r="A4" s="33">
        <v>5</v>
      </c>
      <c r="B4" s="37" t="s">
        <v>173</v>
      </c>
      <c r="C4" s="14">
        <v>40</v>
      </c>
      <c r="D4" s="35">
        <f t="shared" ref="D4:D12" si="0">A4*C4</f>
        <v>200</v>
      </c>
      <c r="E4" s="14">
        <v>8.4745762711864412</v>
      </c>
      <c r="F4" s="35">
        <f t="shared" ref="F4:F12" si="1">A4*E4</f>
        <v>42.372881355932208</v>
      </c>
      <c r="G4" s="14">
        <v>21.1864406779661</v>
      </c>
      <c r="H4" s="14">
        <f t="shared" ref="H4:H12" si="2">G4*A4</f>
        <v>105.93220338983051</v>
      </c>
      <c r="I4" s="14">
        <v>11.864406779661017</v>
      </c>
      <c r="J4" s="14">
        <f t="shared" ref="J4:J12" si="3">A4*I4</f>
        <v>59.322033898305087</v>
      </c>
      <c r="L4" s="33">
        <v>1</v>
      </c>
      <c r="M4" s="12" t="s">
        <v>174</v>
      </c>
      <c r="N4" s="14">
        <v>50</v>
      </c>
      <c r="O4" s="35">
        <f>L4*N4</f>
        <v>50</v>
      </c>
      <c r="P4" s="14">
        <v>16.949152542372882</v>
      </c>
      <c r="Q4" s="14">
        <f>L4*P4</f>
        <v>16.949152542372882</v>
      </c>
      <c r="R4" s="14">
        <v>25.423728813559322</v>
      </c>
      <c r="S4" s="14">
        <f>R4*L4</f>
        <v>25.423728813559322</v>
      </c>
      <c r="T4" s="14">
        <v>23.728813559322035</v>
      </c>
      <c r="U4" s="14">
        <f>T4*L4</f>
        <v>23.728813559322035</v>
      </c>
    </row>
    <row r="5" spans="1:21" x14ac:dyDescent="0.3">
      <c r="A5" s="33">
        <v>3</v>
      </c>
      <c r="B5" s="37" t="s">
        <v>174</v>
      </c>
      <c r="C5" s="14">
        <v>50</v>
      </c>
      <c r="D5" s="35">
        <f t="shared" si="0"/>
        <v>150</v>
      </c>
      <c r="E5" s="14">
        <v>16.949152542372882</v>
      </c>
      <c r="F5" s="35">
        <f t="shared" si="1"/>
        <v>50.847457627118644</v>
      </c>
      <c r="G5" s="14">
        <v>25.423728813559322</v>
      </c>
      <c r="H5" s="14">
        <f t="shared" si="2"/>
        <v>76.271186440677965</v>
      </c>
      <c r="I5" s="14">
        <v>23.728813559322035</v>
      </c>
      <c r="J5" s="14">
        <f t="shared" si="3"/>
        <v>71.186440677966104</v>
      </c>
      <c r="L5" s="33">
        <v>7</v>
      </c>
      <c r="M5" s="12" t="s">
        <v>175</v>
      </c>
      <c r="N5" s="14">
        <v>69.900000000000006</v>
      </c>
      <c r="O5" s="35">
        <f t="shared" ref="O5:O12" si="4">L5*N5</f>
        <v>489.30000000000007</v>
      </c>
      <c r="P5" s="14">
        <v>29.661016949152543</v>
      </c>
      <c r="Q5" s="14">
        <f t="shared" ref="Q5:Q12" si="5">L5*P5</f>
        <v>207.62711864406779</v>
      </c>
      <c r="R5" s="14">
        <v>38.135593220338983</v>
      </c>
      <c r="S5" s="14">
        <f t="shared" ref="S5:S12" si="6">R5*L5</f>
        <v>266.94915254237287</v>
      </c>
      <c r="T5" s="14">
        <v>53.389830508474574</v>
      </c>
      <c r="U5" s="14">
        <f t="shared" ref="U5:U12" si="7">T5*L5</f>
        <v>373.72881355932202</v>
      </c>
    </row>
    <row r="6" spans="1:21" x14ac:dyDescent="0.3">
      <c r="A6" s="33">
        <v>1</v>
      </c>
      <c r="B6" s="37" t="s">
        <v>176</v>
      </c>
      <c r="C6" s="14">
        <v>98.8</v>
      </c>
      <c r="D6" s="35">
        <f t="shared" si="0"/>
        <v>98.8</v>
      </c>
      <c r="E6" s="14">
        <v>67.8</v>
      </c>
      <c r="F6" s="35">
        <f t="shared" si="1"/>
        <v>67.8</v>
      </c>
      <c r="G6" s="14">
        <v>0</v>
      </c>
      <c r="H6" s="14">
        <f t="shared" si="2"/>
        <v>0</v>
      </c>
      <c r="I6" s="14">
        <v>40.677966101694913</v>
      </c>
      <c r="J6" s="14">
        <f t="shared" si="3"/>
        <v>40.677966101694913</v>
      </c>
      <c r="L6" s="33">
        <v>9</v>
      </c>
      <c r="M6" s="12" t="s">
        <v>177</v>
      </c>
      <c r="N6" s="14">
        <v>196.3</v>
      </c>
      <c r="O6" s="35">
        <f t="shared" si="4"/>
        <v>1766.7</v>
      </c>
      <c r="P6" s="14">
        <v>84.745762711864401</v>
      </c>
      <c r="Q6" s="14">
        <f t="shared" si="5"/>
        <v>762.71186440677957</v>
      </c>
      <c r="R6" s="14">
        <v>0</v>
      </c>
      <c r="S6" s="14">
        <f t="shared" si="6"/>
        <v>0</v>
      </c>
      <c r="T6" s="14">
        <v>101.69491525423729</v>
      </c>
      <c r="U6" s="14">
        <f t="shared" si="7"/>
        <v>915.25423728813553</v>
      </c>
    </row>
    <row r="7" spans="1:21" x14ac:dyDescent="0.3">
      <c r="A7" s="33">
        <v>8</v>
      </c>
      <c r="B7" s="37" t="s">
        <v>178</v>
      </c>
      <c r="C7" s="14">
        <v>60.5</v>
      </c>
      <c r="D7" s="35">
        <f t="shared" si="0"/>
        <v>484</v>
      </c>
      <c r="E7" s="14">
        <v>21.1864406779661</v>
      </c>
      <c r="F7" s="35">
        <f t="shared" si="1"/>
        <v>169.4915254237288</v>
      </c>
      <c r="G7" s="14">
        <v>33.898305084745765</v>
      </c>
      <c r="H7" s="14">
        <f t="shared" si="2"/>
        <v>271.18644067796612</v>
      </c>
      <c r="I7" s="14">
        <v>35.593220338983052</v>
      </c>
      <c r="J7" s="14">
        <f t="shared" si="3"/>
        <v>284.74576271186442</v>
      </c>
      <c r="L7" s="33">
        <v>1</v>
      </c>
      <c r="M7" s="12" t="s">
        <v>179</v>
      </c>
      <c r="N7" s="14">
        <v>82.3</v>
      </c>
      <c r="O7" s="35">
        <f t="shared" si="4"/>
        <v>82.3</v>
      </c>
      <c r="P7" s="14">
        <v>42.372881355932201</v>
      </c>
      <c r="Q7" s="14">
        <f t="shared" si="5"/>
        <v>42.372881355932201</v>
      </c>
      <c r="R7" s="14">
        <v>46.610169491525426</v>
      </c>
      <c r="S7" s="14">
        <f t="shared" si="6"/>
        <v>46.610169491525426</v>
      </c>
      <c r="T7" s="14">
        <v>71.186440677966104</v>
      </c>
      <c r="U7" s="14">
        <f t="shared" si="7"/>
        <v>71.186440677966104</v>
      </c>
    </row>
    <row r="8" spans="1:21" x14ac:dyDescent="0.3">
      <c r="A8" s="33">
        <v>15</v>
      </c>
      <c r="B8" s="37" t="s">
        <v>175</v>
      </c>
      <c r="C8" s="14">
        <v>69.900000000000006</v>
      </c>
      <c r="D8" s="35">
        <f t="shared" si="0"/>
        <v>1048.5</v>
      </c>
      <c r="E8" s="14">
        <v>29.661016949152543</v>
      </c>
      <c r="F8" s="35">
        <f t="shared" si="1"/>
        <v>444.91525423728814</v>
      </c>
      <c r="G8" s="14">
        <v>38.135593220338983</v>
      </c>
      <c r="H8" s="14">
        <f t="shared" si="2"/>
        <v>572.03389830508479</v>
      </c>
      <c r="I8" s="14">
        <v>53.389830508474574</v>
      </c>
      <c r="J8" s="14">
        <f t="shared" si="3"/>
        <v>800.84745762711862</v>
      </c>
      <c r="L8" s="33">
        <v>2</v>
      </c>
      <c r="M8" s="12" t="s">
        <v>180</v>
      </c>
      <c r="N8" s="14">
        <v>278.2</v>
      </c>
      <c r="O8" s="35">
        <f t="shared" si="4"/>
        <v>556.4</v>
      </c>
      <c r="P8" s="14">
        <v>84.745762711864401</v>
      </c>
      <c r="Q8" s="14">
        <f t="shared" si="5"/>
        <v>169.4915254237288</v>
      </c>
      <c r="R8" s="14">
        <v>0</v>
      </c>
      <c r="S8" s="14">
        <f t="shared" si="6"/>
        <v>0</v>
      </c>
      <c r="T8" s="14">
        <v>152.54237288135593</v>
      </c>
      <c r="U8" s="14">
        <f t="shared" si="7"/>
        <v>305.08474576271186</v>
      </c>
    </row>
    <row r="9" spans="1:21" x14ac:dyDescent="0.3">
      <c r="A9" s="33">
        <v>4</v>
      </c>
      <c r="B9" s="37" t="s">
        <v>179</v>
      </c>
      <c r="C9" s="14">
        <v>82.3</v>
      </c>
      <c r="D9" s="35">
        <f t="shared" si="0"/>
        <v>329.2</v>
      </c>
      <c r="E9" s="14">
        <v>42.372881355932201</v>
      </c>
      <c r="F9" s="35">
        <f t="shared" si="1"/>
        <v>169.4915254237288</v>
      </c>
      <c r="G9" s="14">
        <v>46.610169491525426</v>
      </c>
      <c r="H9" s="14">
        <f t="shared" si="2"/>
        <v>186.4406779661017</v>
      </c>
      <c r="I9" s="14">
        <v>71.186440677966104</v>
      </c>
      <c r="J9" s="14">
        <f t="shared" si="3"/>
        <v>284.74576271186442</v>
      </c>
      <c r="L9" s="33">
        <v>1</v>
      </c>
      <c r="M9" s="12" t="s">
        <v>181</v>
      </c>
      <c r="N9" s="14">
        <v>300</v>
      </c>
      <c r="O9" s="35">
        <f t="shared" si="4"/>
        <v>300</v>
      </c>
      <c r="P9" s="14">
        <v>228.81355932203391</v>
      </c>
      <c r="Q9" s="14">
        <f t="shared" si="5"/>
        <v>228.81355932203391</v>
      </c>
      <c r="R9" s="14">
        <v>169.4915254237288</v>
      </c>
      <c r="S9" s="14">
        <f t="shared" si="6"/>
        <v>169.4915254237288</v>
      </c>
      <c r="T9" s="14">
        <v>381.35593220338984</v>
      </c>
      <c r="U9" s="14">
        <f t="shared" si="7"/>
        <v>381.35593220338984</v>
      </c>
    </row>
    <row r="10" spans="1:21" x14ac:dyDescent="0.3">
      <c r="A10" s="33">
        <v>2</v>
      </c>
      <c r="B10" s="37" t="s">
        <v>181</v>
      </c>
      <c r="C10" s="14">
        <v>300</v>
      </c>
      <c r="D10" s="35">
        <f t="shared" si="0"/>
        <v>600</v>
      </c>
      <c r="E10" s="14">
        <v>228.81355932203391</v>
      </c>
      <c r="F10" s="35">
        <f t="shared" si="1"/>
        <v>457.62711864406782</v>
      </c>
      <c r="G10" s="14">
        <v>169.4915254237288</v>
      </c>
      <c r="H10" s="14">
        <f t="shared" si="2"/>
        <v>338.9830508474576</v>
      </c>
      <c r="I10" s="14">
        <v>381.35593220338984</v>
      </c>
      <c r="J10" s="14">
        <f t="shared" si="3"/>
        <v>762.71186440677968</v>
      </c>
      <c r="L10" s="33">
        <v>7</v>
      </c>
      <c r="M10" s="12" t="s">
        <v>182</v>
      </c>
      <c r="N10" s="14">
        <v>55</v>
      </c>
      <c r="O10" s="35">
        <f t="shared" si="4"/>
        <v>385</v>
      </c>
      <c r="P10" s="14">
        <v>31.78</v>
      </c>
      <c r="Q10" s="14">
        <f t="shared" si="5"/>
        <v>222.46</v>
      </c>
      <c r="R10" s="14">
        <v>33.898305084745765</v>
      </c>
      <c r="S10" s="14">
        <f t="shared" si="6"/>
        <v>237.28813559322035</v>
      </c>
      <c r="T10" s="14">
        <v>25.423728813559322</v>
      </c>
      <c r="U10" s="14">
        <f t="shared" si="7"/>
        <v>177.96610169491527</v>
      </c>
    </row>
    <row r="11" spans="1:21" x14ac:dyDescent="0.3">
      <c r="A11" s="33">
        <v>15</v>
      </c>
      <c r="B11" s="37" t="s">
        <v>116</v>
      </c>
      <c r="C11" s="14">
        <v>85</v>
      </c>
      <c r="D11" s="35">
        <f t="shared" si="0"/>
        <v>1275</v>
      </c>
      <c r="E11" s="14">
        <v>63.559322033898304</v>
      </c>
      <c r="F11" s="35">
        <f t="shared" si="1"/>
        <v>953.38983050847457</v>
      </c>
      <c r="G11" s="14">
        <v>67.79661016949153</v>
      </c>
      <c r="H11" s="14">
        <f t="shared" si="2"/>
        <v>1016.949152542373</v>
      </c>
      <c r="I11" s="14">
        <v>76.271186440677965</v>
      </c>
      <c r="J11" s="14">
        <f t="shared" si="3"/>
        <v>1144.0677966101696</v>
      </c>
      <c r="L11" s="33">
        <v>6</v>
      </c>
      <c r="M11" s="12" t="s">
        <v>183</v>
      </c>
      <c r="N11" s="14">
        <v>72.5</v>
      </c>
      <c r="O11" s="35">
        <f t="shared" si="4"/>
        <v>435</v>
      </c>
      <c r="P11" s="14">
        <v>63.559322033898304</v>
      </c>
      <c r="Q11" s="14">
        <f t="shared" si="5"/>
        <v>381.35593220338984</v>
      </c>
      <c r="R11" s="14">
        <v>67.79661016949153</v>
      </c>
      <c r="S11" s="14">
        <f t="shared" si="6"/>
        <v>406.77966101694915</v>
      </c>
      <c r="T11" s="14">
        <v>50.847457627118644</v>
      </c>
      <c r="U11" s="14">
        <f t="shared" si="7"/>
        <v>305.08474576271186</v>
      </c>
    </row>
    <row r="12" spans="1:21" x14ac:dyDescent="0.3">
      <c r="A12" s="33">
        <v>1</v>
      </c>
      <c r="B12" s="37" t="s">
        <v>184</v>
      </c>
      <c r="C12" s="14">
        <v>120</v>
      </c>
      <c r="D12" s="35">
        <f t="shared" si="0"/>
        <v>120</v>
      </c>
      <c r="E12" s="14">
        <v>80.508474576271183</v>
      </c>
      <c r="F12" s="35">
        <f t="shared" si="1"/>
        <v>80.508474576271183</v>
      </c>
      <c r="G12" s="14">
        <v>59.322033898305087</v>
      </c>
      <c r="H12" s="14">
        <f t="shared" si="2"/>
        <v>59.322033898305087</v>
      </c>
      <c r="I12" s="14">
        <v>101.69491525423729</v>
      </c>
      <c r="J12" s="14">
        <f t="shared" si="3"/>
        <v>101.69491525423729</v>
      </c>
      <c r="L12" s="33">
        <v>1</v>
      </c>
      <c r="M12" s="12" t="s">
        <v>185</v>
      </c>
      <c r="N12" s="14">
        <v>256.25</v>
      </c>
      <c r="O12" s="35">
        <f t="shared" si="4"/>
        <v>256.25</v>
      </c>
      <c r="P12" s="14">
        <v>80.508474576271183</v>
      </c>
      <c r="Q12" s="14">
        <f t="shared" si="5"/>
        <v>80.508474576271183</v>
      </c>
      <c r="R12" s="14">
        <v>59.322033898305087</v>
      </c>
      <c r="S12" s="14">
        <f t="shared" si="6"/>
        <v>59.322033898305087</v>
      </c>
      <c r="T12" s="14">
        <v>127.11864406779661</v>
      </c>
      <c r="U12" s="14">
        <f t="shared" si="7"/>
        <v>127.11864406779661</v>
      </c>
    </row>
    <row r="13" spans="1:21" x14ac:dyDescent="0.3">
      <c r="A13" s="110" t="s">
        <v>120</v>
      </c>
      <c r="B13" s="111"/>
      <c r="C13" s="112">
        <f>SUM(D4:D12)</f>
        <v>4305.5</v>
      </c>
      <c r="D13" s="113"/>
      <c r="E13" s="114">
        <f>SUM(F4:F12)</f>
        <v>2436.4440677966099</v>
      </c>
      <c r="F13" s="114"/>
      <c r="G13" s="114">
        <f>SUM(H4:H12)</f>
        <v>2627.118644067797</v>
      </c>
      <c r="H13" s="114"/>
      <c r="I13" s="114">
        <f>SUM(J4:J12)</f>
        <v>3550</v>
      </c>
      <c r="J13" s="114"/>
      <c r="L13" s="78" t="s">
        <v>186</v>
      </c>
      <c r="M13" s="78"/>
      <c r="N13" s="91">
        <f>SUM(O4:O12)</f>
        <v>4320.9500000000007</v>
      </c>
      <c r="O13" s="78"/>
      <c r="P13" s="91">
        <f t="shared" ref="P13" si="8">SUM(Q4:Q12)</f>
        <v>2112.2905084745757</v>
      </c>
      <c r="Q13" s="78"/>
      <c r="R13" s="91">
        <f t="shared" ref="R13" si="9">SUM(S4:S12)</f>
        <v>1211.8644067796608</v>
      </c>
      <c r="S13" s="78"/>
      <c r="T13" s="91">
        <f t="shared" ref="T13" si="10">SUM(U4:U12)</f>
        <v>2680.5084745762715</v>
      </c>
      <c r="U13" s="78"/>
    </row>
    <row r="14" spans="1:21" x14ac:dyDescent="0.3">
      <c r="A14" s="81" t="s">
        <v>121</v>
      </c>
      <c r="B14" s="82"/>
      <c r="C14" s="82"/>
      <c r="D14" s="82"/>
      <c r="E14" s="82"/>
      <c r="F14" s="82"/>
      <c r="G14" s="82"/>
      <c r="H14" s="82"/>
      <c r="I14" s="82"/>
      <c r="J14" s="82"/>
      <c r="L14" s="105" t="s">
        <v>187</v>
      </c>
      <c r="M14" s="106"/>
      <c r="N14" s="106"/>
      <c r="O14" s="106"/>
      <c r="P14" s="106"/>
      <c r="Q14" s="106"/>
      <c r="R14" s="106"/>
      <c r="S14" s="106"/>
      <c r="T14" s="106"/>
      <c r="U14" s="106"/>
    </row>
    <row r="15" spans="1:21" x14ac:dyDescent="0.3">
      <c r="A15" s="32" t="s">
        <v>5</v>
      </c>
      <c r="B15" s="32" t="s">
        <v>100</v>
      </c>
      <c r="C15" s="32" t="s">
        <v>101</v>
      </c>
      <c r="D15" s="32" t="s">
        <v>102</v>
      </c>
      <c r="E15" s="32" t="s">
        <v>101</v>
      </c>
      <c r="F15" s="32" t="s">
        <v>102</v>
      </c>
      <c r="G15" s="32" t="s">
        <v>101</v>
      </c>
      <c r="H15" s="32" t="s">
        <v>102</v>
      </c>
      <c r="I15" s="32" t="s">
        <v>101</v>
      </c>
      <c r="J15" s="32" t="s">
        <v>102</v>
      </c>
      <c r="L15" s="32" t="s">
        <v>5</v>
      </c>
      <c r="M15" s="32" t="s">
        <v>100</v>
      </c>
      <c r="N15" s="32" t="s">
        <v>101</v>
      </c>
      <c r="O15" s="32" t="s">
        <v>102</v>
      </c>
      <c r="P15" s="32" t="s">
        <v>101</v>
      </c>
      <c r="Q15" s="32" t="s">
        <v>102</v>
      </c>
      <c r="R15" s="32" t="s">
        <v>101</v>
      </c>
      <c r="S15" s="32" t="s">
        <v>102</v>
      </c>
      <c r="T15" s="32" t="s">
        <v>101</v>
      </c>
      <c r="U15" s="32" t="s">
        <v>102</v>
      </c>
    </row>
    <row r="16" spans="1:21" x14ac:dyDescent="0.3">
      <c r="A16" s="33">
        <v>5</v>
      </c>
      <c r="B16" s="12" t="s">
        <v>123</v>
      </c>
      <c r="C16" s="14">
        <v>36</v>
      </c>
      <c r="D16" s="35">
        <f t="shared" ref="D16:D23" si="11">A16*C16</f>
        <v>180</v>
      </c>
      <c r="E16" s="14">
        <v>27.118644067796609</v>
      </c>
      <c r="F16" s="35">
        <f t="shared" ref="F16:F23" si="12">E16*A16</f>
        <v>135.59322033898303</v>
      </c>
      <c r="G16" s="14">
        <v>8.4745762711864412</v>
      </c>
      <c r="H16" s="14">
        <f t="shared" ref="H16:H23" si="13">G16*A16</f>
        <v>42.372881355932208</v>
      </c>
      <c r="I16" s="14">
        <v>11.864406779661017</v>
      </c>
      <c r="J16" s="14">
        <f t="shared" ref="J16:J23" si="14">A16*I16</f>
        <v>59.322033898305087</v>
      </c>
      <c r="L16" s="33">
        <v>1</v>
      </c>
      <c r="M16" s="12" t="s">
        <v>122</v>
      </c>
      <c r="N16" s="14">
        <v>43.8</v>
      </c>
      <c r="O16" s="35">
        <f>L16*N16</f>
        <v>43.8</v>
      </c>
      <c r="P16" s="14">
        <v>27.118644067796609</v>
      </c>
      <c r="Q16" s="35">
        <f>L16*P16</f>
        <v>27.118644067796609</v>
      </c>
      <c r="R16" s="14">
        <v>8.4745762711864412</v>
      </c>
      <c r="S16" s="14">
        <f>L16*R16</f>
        <v>8.4745762711864412</v>
      </c>
      <c r="T16" s="14">
        <v>23.728813559322035</v>
      </c>
      <c r="U16" s="14">
        <f>T16*L16</f>
        <v>23.728813559322035</v>
      </c>
    </row>
    <row r="17" spans="1:21" x14ac:dyDescent="0.3">
      <c r="A17" s="33">
        <v>4</v>
      </c>
      <c r="B17" s="12" t="s">
        <v>122</v>
      </c>
      <c r="C17" s="14">
        <v>43.8</v>
      </c>
      <c r="D17" s="35">
        <f t="shared" si="11"/>
        <v>175.2</v>
      </c>
      <c r="E17" s="14">
        <v>27.118644067796609</v>
      </c>
      <c r="F17" s="35">
        <f t="shared" si="12"/>
        <v>108.47457627118644</v>
      </c>
      <c r="G17" s="14">
        <v>8.4745762711864412</v>
      </c>
      <c r="H17" s="14">
        <f t="shared" si="13"/>
        <v>33.898305084745765</v>
      </c>
      <c r="I17" s="14">
        <v>23.728813559322035</v>
      </c>
      <c r="J17" s="14">
        <f t="shared" si="14"/>
        <v>94.915254237288138</v>
      </c>
      <c r="L17" s="33">
        <v>7</v>
      </c>
      <c r="M17" s="12" t="s">
        <v>126</v>
      </c>
      <c r="N17" s="14">
        <v>60</v>
      </c>
      <c r="O17" s="35">
        <f t="shared" ref="O17:O24" si="15">L17*N17</f>
        <v>420</v>
      </c>
      <c r="P17" s="14">
        <v>39.83050847457627</v>
      </c>
      <c r="Q17" s="35">
        <f t="shared" ref="Q17:Q24" si="16">L17*P17</f>
        <v>278.81355932203388</v>
      </c>
      <c r="R17" s="14">
        <v>16.949152542372882</v>
      </c>
      <c r="S17" s="14">
        <f t="shared" ref="S17:S24" si="17">L17*R17</f>
        <v>118.64406779661017</v>
      </c>
      <c r="T17" s="14">
        <v>53.389830508474574</v>
      </c>
      <c r="U17" s="14">
        <f t="shared" ref="U17:U24" si="18">T17*L17</f>
        <v>373.72881355932202</v>
      </c>
    </row>
    <row r="18" spans="1:21" x14ac:dyDescent="0.3">
      <c r="A18" s="33">
        <v>8</v>
      </c>
      <c r="B18" s="12" t="s">
        <v>127</v>
      </c>
      <c r="C18" s="14">
        <v>50.5</v>
      </c>
      <c r="D18" s="35">
        <f t="shared" si="11"/>
        <v>404</v>
      </c>
      <c r="E18" s="14">
        <v>31.35593220338983</v>
      </c>
      <c r="F18" s="35">
        <f t="shared" si="12"/>
        <v>250.84745762711864</v>
      </c>
      <c r="G18" s="14">
        <v>16.949152542372882</v>
      </c>
      <c r="H18" s="14">
        <f t="shared" si="13"/>
        <v>135.59322033898306</v>
      </c>
      <c r="I18" s="14">
        <v>35.593220338983052</v>
      </c>
      <c r="J18" s="14">
        <f t="shared" si="14"/>
        <v>284.74576271186442</v>
      </c>
      <c r="L18" s="33">
        <v>9</v>
      </c>
      <c r="M18" s="12" t="s">
        <v>188</v>
      </c>
      <c r="N18" s="14">
        <v>60</v>
      </c>
      <c r="O18" s="35">
        <f t="shared" si="15"/>
        <v>540</v>
      </c>
      <c r="P18" s="14">
        <v>86.440677966101688</v>
      </c>
      <c r="Q18" s="35">
        <f t="shared" si="16"/>
        <v>777.96610169491521</v>
      </c>
      <c r="R18" s="14">
        <v>0</v>
      </c>
      <c r="S18" s="14">
        <f t="shared" si="17"/>
        <v>0</v>
      </c>
      <c r="T18" s="14">
        <v>101.69491525423729</v>
      </c>
      <c r="U18" s="14">
        <f t="shared" si="18"/>
        <v>915.25423728813553</v>
      </c>
    </row>
    <row r="19" spans="1:21" x14ac:dyDescent="0.3">
      <c r="A19" s="33">
        <v>15</v>
      </c>
      <c r="B19" s="12" t="s">
        <v>126</v>
      </c>
      <c r="C19" s="14">
        <v>60</v>
      </c>
      <c r="D19" s="35">
        <f t="shared" si="11"/>
        <v>900</v>
      </c>
      <c r="E19" s="14">
        <v>39.83050847457627</v>
      </c>
      <c r="F19" s="35">
        <f t="shared" si="12"/>
        <v>597.45762711864404</v>
      </c>
      <c r="G19" s="14">
        <v>16.949152542372882</v>
      </c>
      <c r="H19" s="14">
        <f t="shared" si="13"/>
        <v>254.23728813559325</v>
      </c>
      <c r="I19" s="14">
        <v>53.389830508474574</v>
      </c>
      <c r="J19" s="14">
        <f t="shared" si="14"/>
        <v>800.84745762711862</v>
      </c>
      <c r="L19" s="33">
        <v>1</v>
      </c>
      <c r="M19" s="12" t="s">
        <v>128</v>
      </c>
      <c r="N19" s="14">
        <v>70</v>
      </c>
      <c r="O19" s="35">
        <f t="shared" si="15"/>
        <v>70</v>
      </c>
      <c r="P19" s="14">
        <v>44.067796610169495</v>
      </c>
      <c r="Q19" s="35">
        <f t="shared" si="16"/>
        <v>44.067796610169495</v>
      </c>
      <c r="R19" s="14">
        <v>21.1864406779661</v>
      </c>
      <c r="S19" s="14">
        <f t="shared" si="17"/>
        <v>21.1864406779661</v>
      </c>
      <c r="T19" s="14">
        <v>71.186440677966104</v>
      </c>
      <c r="U19" s="14">
        <f t="shared" si="18"/>
        <v>71.186440677966104</v>
      </c>
    </row>
    <row r="20" spans="1:21" x14ac:dyDescent="0.3">
      <c r="A20" s="33">
        <v>4</v>
      </c>
      <c r="B20" s="12" t="s">
        <v>128</v>
      </c>
      <c r="C20" s="14">
        <v>70</v>
      </c>
      <c r="D20" s="35">
        <f t="shared" si="11"/>
        <v>280</v>
      </c>
      <c r="E20" s="14">
        <v>44.067796610169495</v>
      </c>
      <c r="F20" s="35">
        <f t="shared" si="12"/>
        <v>176.27118644067798</v>
      </c>
      <c r="G20" s="14">
        <v>21.1864406779661</v>
      </c>
      <c r="H20" s="14">
        <f t="shared" si="13"/>
        <v>84.745762711864401</v>
      </c>
      <c r="I20" s="14">
        <v>71.186440677966104</v>
      </c>
      <c r="J20" s="14">
        <f t="shared" si="14"/>
        <v>284.74576271186442</v>
      </c>
      <c r="L20" s="33">
        <v>2</v>
      </c>
      <c r="M20" s="12" t="s">
        <v>129</v>
      </c>
      <c r="N20" s="14">
        <v>80</v>
      </c>
      <c r="O20" s="35">
        <f t="shared" si="15"/>
        <v>160</v>
      </c>
      <c r="P20" s="14">
        <v>94.915254237288138</v>
      </c>
      <c r="Q20" s="35">
        <f t="shared" si="16"/>
        <v>189.83050847457628</v>
      </c>
      <c r="R20" s="14">
        <v>0</v>
      </c>
      <c r="S20" s="14">
        <f t="shared" si="17"/>
        <v>0</v>
      </c>
      <c r="T20" s="14">
        <v>152.54237288135593</v>
      </c>
      <c r="U20" s="14">
        <f t="shared" si="18"/>
        <v>305.08474576271186</v>
      </c>
    </row>
    <row r="21" spans="1:21" x14ac:dyDescent="0.3">
      <c r="A21" s="33">
        <v>2</v>
      </c>
      <c r="B21" s="12" t="s">
        <v>132</v>
      </c>
      <c r="C21" s="14">
        <v>170</v>
      </c>
      <c r="D21" s="35">
        <f t="shared" si="11"/>
        <v>340</v>
      </c>
      <c r="E21" s="14">
        <v>86.440677966101688</v>
      </c>
      <c r="F21" s="35">
        <f t="shared" si="12"/>
        <v>172.88135593220338</v>
      </c>
      <c r="G21" s="14">
        <v>67.79661016949153</v>
      </c>
      <c r="H21" s="14">
        <f t="shared" si="13"/>
        <v>135.59322033898306</v>
      </c>
      <c r="I21" s="14">
        <v>381.35593220338984</v>
      </c>
      <c r="J21" s="14">
        <f t="shared" si="14"/>
        <v>762.71186440677968</v>
      </c>
      <c r="L21" s="33">
        <v>1</v>
      </c>
      <c r="M21" s="12" t="s">
        <v>132</v>
      </c>
      <c r="N21" s="14">
        <v>170</v>
      </c>
      <c r="O21" s="35">
        <f t="shared" si="15"/>
        <v>170</v>
      </c>
      <c r="P21" s="14">
        <v>86.440677966101688</v>
      </c>
      <c r="Q21" s="35">
        <f t="shared" si="16"/>
        <v>86.440677966101688</v>
      </c>
      <c r="R21" s="14">
        <v>67.79661016949153</v>
      </c>
      <c r="S21" s="14">
        <f t="shared" si="17"/>
        <v>67.79661016949153</v>
      </c>
      <c r="T21" s="14">
        <v>381.35593220338984</v>
      </c>
      <c r="U21" s="14">
        <f t="shared" si="18"/>
        <v>381.35593220338984</v>
      </c>
    </row>
    <row r="22" spans="1:21" x14ac:dyDescent="0.3">
      <c r="A22" s="33">
        <v>15</v>
      </c>
      <c r="B22" s="12" t="s">
        <v>134</v>
      </c>
      <c r="C22" s="14">
        <v>85</v>
      </c>
      <c r="D22" s="35">
        <f t="shared" si="11"/>
        <v>1275</v>
      </c>
      <c r="E22" s="14">
        <v>38.983050847457626</v>
      </c>
      <c r="F22" s="35">
        <f t="shared" si="12"/>
        <v>584.74576271186436</v>
      </c>
      <c r="G22" s="14">
        <v>16.949152542372882</v>
      </c>
      <c r="H22" s="14">
        <f t="shared" si="13"/>
        <v>254.23728813559325</v>
      </c>
      <c r="I22" s="14">
        <v>76.271186440677965</v>
      </c>
      <c r="J22" s="14">
        <f t="shared" si="14"/>
        <v>1144.0677966101696</v>
      </c>
      <c r="L22" s="33">
        <v>7</v>
      </c>
      <c r="M22" s="12" t="s">
        <v>189</v>
      </c>
      <c r="N22" s="14">
        <v>55</v>
      </c>
      <c r="O22" s="35">
        <f t="shared" si="15"/>
        <v>385</v>
      </c>
      <c r="P22" s="14">
        <v>39.83050847457627</v>
      </c>
      <c r="Q22" s="35">
        <f t="shared" si="16"/>
        <v>278.81355932203388</v>
      </c>
      <c r="R22" s="14">
        <v>12.711864406779661</v>
      </c>
      <c r="S22" s="14">
        <f t="shared" si="17"/>
        <v>88.983050847457633</v>
      </c>
      <c r="T22" s="14">
        <v>25.423728813559322</v>
      </c>
      <c r="U22" s="14">
        <f t="shared" si="18"/>
        <v>177.96610169491527</v>
      </c>
    </row>
    <row r="23" spans="1:21" x14ac:dyDescent="0.3">
      <c r="A23" s="33">
        <v>1</v>
      </c>
      <c r="B23" s="12" t="s">
        <v>190</v>
      </c>
      <c r="C23" s="14">
        <v>70</v>
      </c>
      <c r="D23" s="35">
        <f t="shared" si="11"/>
        <v>70</v>
      </c>
      <c r="E23" s="14">
        <v>52.542372881355931</v>
      </c>
      <c r="F23" s="35">
        <f t="shared" si="12"/>
        <v>52.542372881355931</v>
      </c>
      <c r="G23" s="14">
        <v>16.949152542372882</v>
      </c>
      <c r="H23" s="14">
        <f t="shared" si="13"/>
        <v>16.949152542372882</v>
      </c>
      <c r="I23" s="14">
        <v>101.69491525423729</v>
      </c>
      <c r="J23" s="14">
        <f t="shared" si="14"/>
        <v>101.69491525423729</v>
      </c>
      <c r="L23" s="33">
        <v>6</v>
      </c>
      <c r="M23" s="12" t="s">
        <v>191</v>
      </c>
      <c r="N23" s="14">
        <v>72.5</v>
      </c>
      <c r="O23" s="35">
        <f t="shared" si="15"/>
        <v>435</v>
      </c>
      <c r="P23" s="14">
        <v>39.83050847457627</v>
      </c>
      <c r="Q23" s="35">
        <f t="shared" si="16"/>
        <v>238.9830508474576</v>
      </c>
      <c r="R23" s="14">
        <v>16.949152542372882</v>
      </c>
      <c r="S23" s="14">
        <f t="shared" si="17"/>
        <v>101.69491525423729</v>
      </c>
      <c r="T23" s="14">
        <v>50.847457627118644</v>
      </c>
      <c r="U23" s="14">
        <f t="shared" si="18"/>
        <v>305.08474576271186</v>
      </c>
    </row>
    <row r="24" spans="1:21" x14ac:dyDescent="0.3">
      <c r="A24" s="110" t="s">
        <v>137</v>
      </c>
      <c r="B24" s="111"/>
      <c r="C24" s="112">
        <f>SUM(D15:D23)</f>
        <v>3624.2</v>
      </c>
      <c r="D24" s="113"/>
      <c r="E24" s="114">
        <f>SUM(F15:F23)</f>
        <v>2078.8135593220336</v>
      </c>
      <c r="F24" s="114"/>
      <c r="G24" s="114">
        <f>SUM(H15:H23)</f>
        <v>957.62711864406776</v>
      </c>
      <c r="H24" s="114"/>
      <c r="I24" s="112">
        <f>SUM(J15:J23)</f>
        <v>3533.0508474576272</v>
      </c>
      <c r="J24" s="113"/>
      <c r="L24" s="33">
        <v>1</v>
      </c>
      <c r="M24" s="12" t="s">
        <v>190</v>
      </c>
      <c r="N24" s="14">
        <v>70</v>
      </c>
      <c r="O24" s="35">
        <f t="shared" si="15"/>
        <v>70</v>
      </c>
      <c r="P24" s="14">
        <v>56.779661016949156</v>
      </c>
      <c r="Q24" s="35">
        <f t="shared" si="16"/>
        <v>56.779661016949156</v>
      </c>
      <c r="R24" s="14">
        <v>16.949152542372882</v>
      </c>
      <c r="S24" s="14">
        <f t="shared" si="17"/>
        <v>16.949152542372882</v>
      </c>
      <c r="T24" s="14">
        <v>127.11864406779661</v>
      </c>
      <c r="U24" s="14">
        <f t="shared" si="18"/>
        <v>127.11864406779661</v>
      </c>
    </row>
    <row r="25" spans="1:21" x14ac:dyDescent="0.3">
      <c r="A25" s="85" t="s">
        <v>89</v>
      </c>
      <c r="B25" s="86"/>
      <c r="C25" s="86"/>
      <c r="D25" s="86"/>
      <c r="E25" s="86"/>
      <c r="F25" s="86"/>
      <c r="G25" s="86"/>
      <c r="H25" s="86"/>
      <c r="I25" s="86"/>
      <c r="J25" s="86"/>
      <c r="L25" s="78" t="s">
        <v>137</v>
      </c>
      <c r="M25" s="78"/>
      <c r="N25" s="91">
        <f>SUM(O16:O24)</f>
        <v>2293.8000000000002</v>
      </c>
      <c r="O25" s="78"/>
      <c r="P25" s="91">
        <f t="shared" ref="P25" si="19">SUM(Q16:Q24)</f>
        <v>1978.8135593220338</v>
      </c>
      <c r="Q25" s="78"/>
      <c r="R25" s="91">
        <f t="shared" ref="R25" si="20">SUM(S16:S24)</f>
        <v>423.72881355932208</v>
      </c>
      <c r="S25" s="78"/>
      <c r="T25" s="91">
        <f t="shared" ref="T25" si="21">SUM(U16:U24)</f>
        <v>2680.5084745762715</v>
      </c>
      <c r="U25" s="78"/>
    </row>
    <row r="26" spans="1:21" x14ac:dyDescent="0.3">
      <c r="A26" s="32" t="s">
        <v>5</v>
      </c>
      <c r="B26" s="32" t="s">
        <v>100</v>
      </c>
      <c r="C26" s="32" t="s">
        <v>101</v>
      </c>
      <c r="D26" s="32" t="s">
        <v>102</v>
      </c>
      <c r="E26" s="32" t="s">
        <v>101</v>
      </c>
      <c r="F26" s="32" t="s">
        <v>102</v>
      </c>
      <c r="G26" s="32" t="s">
        <v>101</v>
      </c>
      <c r="H26" s="32" t="s">
        <v>102</v>
      </c>
      <c r="I26" s="32" t="s">
        <v>101</v>
      </c>
      <c r="J26" s="32" t="s">
        <v>102</v>
      </c>
      <c r="L26" s="85" t="s">
        <v>89</v>
      </c>
      <c r="M26" s="86"/>
      <c r="N26" s="86"/>
      <c r="O26" s="86"/>
      <c r="P26" s="86"/>
      <c r="Q26" s="86"/>
      <c r="R26" s="86"/>
      <c r="S26" s="86"/>
      <c r="T26" s="86"/>
      <c r="U26" s="86"/>
    </row>
    <row r="27" spans="1:21" x14ac:dyDescent="0.3">
      <c r="A27" s="33">
        <v>5</v>
      </c>
      <c r="B27" s="12" t="s">
        <v>192</v>
      </c>
      <c r="C27" s="14">
        <v>20</v>
      </c>
      <c r="D27" s="14">
        <f t="shared" ref="D27:D34" si="22">A27*C27</f>
        <v>100</v>
      </c>
      <c r="E27" s="14">
        <v>0</v>
      </c>
      <c r="F27" s="14">
        <f t="shared" ref="F27:F34" si="23">A27*E27</f>
        <v>0</v>
      </c>
      <c r="G27" s="14">
        <v>0</v>
      </c>
      <c r="H27" s="14">
        <f t="shared" ref="H27:H34" si="24">G27*A27</f>
        <v>0</v>
      </c>
      <c r="I27" s="14">
        <v>30</v>
      </c>
      <c r="J27" s="14">
        <f t="shared" ref="J27:J34" si="25">A27*I27</f>
        <v>150</v>
      </c>
      <c r="L27" s="32" t="s">
        <v>5</v>
      </c>
      <c r="M27" s="32" t="s">
        <v>100</v>
      </c>
      <c r="N27" s="32" t="s">
        <v>101</v>
      </c>
      <c r="O27" s="32" t="s">
        <v>102</v>
      </c>
      <c r="P27" s="32" t="s">
        <v>101</v>
      </c>
      <c r="Q27" s="32" t="s">
        <v>102</v>
      </c>
      <c r="R27" s="32" t="s">
        <v>101</v>
      </c>
      <c r="S27" s="32" t="s">
        <v>102</v>
      </c>
      <c r="T27" s="32" t="s">
        <v>101</v>
      </c>
      <c r="U27" s="32" t="s">
        <v>102</v>
      </c>
    </row>
    <row r="28" spans="1:21" x14ac:dyDescent="0.3">
      <c r="A28" s="33">
        <v>4</v>
      </c>
      <c r="B28" s="12" t="s">
        <v>139</v>
      </c>
      <c r="C28" s="14">
        <v>20</v>
      </c>
      <c r="D28" s="14">
        <f t="shared" si="22"/>
        <v>80</v>
      </c>
      <c r="E28" s="14">
        <v>0</v>
      </c>
      <c r="F28" s="14">
        <f t="shared" si="23"/>
        <v>0</v>
      </c>
      <c r="G28" s="14">
        <v>0</v>
      </c>
      <c r="H28" s="14">
        <f t="shared" si="24"/>
        <v>0</v>
      </c>
      <c r="I28" s="14">
        <v>30</v>
      </c>
      <c r="J28" s="14">
        <f t="shared" si="25"/>
        <v>120</v>
      </c>
      <c r="L28" s="33">
        <v>1</v>
      </c>
      <c r="M28" s="12" t="s">
        <v>193</v>
      </c>
      <c r="N28" s="14">
        <v>20</v>
      </c>
      <c r="O28" s="14">
        <f>L28*N28</f>
        <v>20</v>
      </c>
      <c r="P28" s="14">
        <v>0</v>
      </c>
      <c r="Q28" s="14">
        <f>L28*P28</f>
        <v>0</v>
      </c>
      <c r="R28" s="14">
        <v>0</v>
      </c>
      <c r="S28" s="14">
        <f>R28*L28</f>
        <v>0</v>
      </c>
      <c r="T28" s="14">
        <v>30</v>
      </c>
      <c r="U28" s="14">
        <f>T28*L28</f>
        <v>30</v>
      </c>
    </row>
    <row r="29" spans="1:21" x14ac:dyDescent="0.3">
      <c r="A29" s="33">
        <v>8</v>
      </c>
      <c r="B29" s="12" t="s">
        <v>144</v>
      </c>
      <c r="C29" s="14">
        <v>20</v>
      </c>
      <c r="D29" s="14">
        <f t="shared" si="22"/>
        <v>160</v>
      </c>
      <c r="E29" s="14">
        <v>0</v>
      </c>
      <c r="F29" s="14">
        <f t="shared" si="23"/>
        <v>0</v>
      </c>
      <c r="G29" s="14">
        <v>0</v>
      </c>
      <c r="H29" s="14">
        <f t="shared" si="24"/>
        <v>0</v>
      </c>
      <c r="I29" s="14">
        <v>30</v>
      </c>
      <c r="J29" s="14">
        <f t="shared" si="25"/>
        <v>240</v>
      </c>
      <c r="L29" s="33">
        <v>7</v>
      </c>
      <c r="M29" s="12" t="s">
        <v>143</v>
      </c>
      <c r="N29" s="14">
        <v>20</v>
      </c>
      <c r="O29" s="14">
        <f t="shared" ref="O29:O36" si="26">L29*N29</f>
        <v>140</v>
      </c>
      <c r="P29" s="14">
        <v>0</v>
      </c>
      <c r="Q29" s="14">
        <f t="shared" ref="Q29:Q36" si="27">L29*P29</f>
        <v>0</v>
      </c>
      <c r="R29" s="14">
        <v>0</v>
      </c>
      <c r="S29" s="14">
        <f t="shared" ref="S29:S36" si="28">R29*L29</f>
        <v>0</v>
      </c>
      <c r="T29" s="14">
        <v>30</v>
      </c>
      <c r="U29" s="14">
        <f t="shared" ref="U29:U36" si="29">T29*L29</f>
        <v>210</v>
      </c>
    </row>
    <row r="30" spans="1:21" x14ac:dyDescent="0.3">
      <c r="A30" s="33">
        <v>15</v>
      </c>
      <c r="B30" s="12" t="s">
        <v>143</v>
      </c>
      <c r="C30" s="14">
        <v>20</v>
      </c>
      <c r="D30" s="14">
        <f t="shared" si="22"/>
        <v>300</v>
      </c>
      <c r="E30" s="14">
        <v>0</v>
      </c>
      <c r="F30" s="14">
        <f t="shared" si="23"/>
        <v>0</v>
      </c>
      <c r="G30" s="14">
        <v>0</v>
      </c>
      <c r="H30" s="14">
        <f t="shared" si="24"/>
        <v>0</v>
      </c>
      <c r="I30" s="14">
        <v>30</v>
      </c>
      <c r="J30" s="14">
        <f t="shared" si="25"/>
        <v>450</v>
      </c>
      <c r="L30" s="33">
        <v>9</v>
      </c>
      <c r="M30" s="12" t="s">
        <v>194</v>
      </c>
      <c r="N30" s="14">
        <v>20</v>
      </c>
      <c r="O30" s="14">
        <f t="shared" si="26"/>
        <v>180</v>
      </c>
      <c r="P30" s="14">
        <v>0</v>
      </c>
      <c r="Q30" s="14">
        <f t="shared" si="27"/>
        <v>0</v>
      </c>
      <c r="R30" s="14">
        <v>0</v>
      </c>
      <c r="S30" s="14">
        <f t="shared" si="28"/>
        <v>0</v>
      </c>
      <c r="T30" s="14">
        <v>30</v>
      </c>
      <c r="U30" s="14">
        <f t="shared" si="29"/>
        <v>270</v>
      </c>
    </row>
    <row r="31" spans="1:21" x14ac:dyDescent="0.3">
      <c r="A31" s="33">
        <v>4</v>
      </c>
      <c r="B31" s="12" t="s">
        <v>145</v>
      </c>
      <c r="C31" s="14">
        <v>20</v>
      </c>
      <c r="D31" s="14">
        <f t="shared" si="22"/>
        <v>80</v>
      </c>
      <c r="E31" s="14">
        <v>0</v>
      </c>
      <c r="F31" s="14">
        <f t="shared" si="23"/>
        <v>0</v>
      </c>
      <c r="G31" s="14">
        <v>0</v>
      </c>
      <c r="H31" s="14">
        <f t="shared" si="24"/>
        <v>0</v>
      </c>
      <c r="I31" s="14">
        <v>30</v>
      </c>
      <c r="J31" s="14">
        <f t="shared" si="25"/>
        <v>120</v>
      </c>
      <c r="L31" s="33">
        <v>1</v>
      </c>
      <c r="M31" s="12" t="s">
        <v>145</v>
      </c>
      <c r="N31" s="14">
        <v>20</v>
      </c>
      <c r="O31" s="14">
        <f t="shared" si="26"/>
        <v>20</v>
      </c>
      <c r="P31" s="14">
        <v>0</v>
      </c>
      <c r="Q31" s="14">
        <f t="shared" si="27"/>
        <v>0</v>
      </c>
      <c r="R31" s="14">
        <v>0</v>
      </c>
      <c r="S31" s="14">
        <f t="shared" si="28"/>
        <v>0</v>
      </c>
      <c r="T31" s="14">
        <v>30</v>
      </c>
      <c r="U31" s="14">
        <f t="shared" si="29"/>
        <v>30</v>
      </c>
    </row>
    <row r="32" spans="1:21" x14ac:dyDescent="0.3">
      <c r="A32" s="33">
        <v>2</v>
      </c>
      <c r="B32" s="12" t="s">
        <v>150</v>
      </c>
      <c r="C32" s="14">
        <v>50</v>
      </c>
      <c r="D32" s="14">
        <f t="shared" si="22"/>
        <v>100</v>
      </c>
      <c r="E32" s="14">
        <v>0</v>
      </c>
      <c r="F32" s="14">
        <f t="shared" si="23"/>
        <v>0</v>
      </c>
      <c r="G32" s="14">
        <v>0</v>
      </c>
      <c r="H32" s="14">
        <f t="shared" si="24"/>
        <v>0</v>
      </c>
      <c r="I32" s="14">
        <v>30</v>
      </c>
      <c r="J32" s="14">
        <f t="shared" si="25"/>
        <v>60</v>
      </c>
      <c r="L32" s="33">
        <v>2</v>
      </c>
      <c r="M32" s="12" t="s">
        <v>195</v>
      </c>
      <c r="N32" s="14">
        <v>20</v>
      </c>
      <c r="O32" s="14">
        <f t="shared" si="26"/>
        <v>40</v>
      </c>
      <c r="P32" s="14">
        <v>0</v>
      </c>
      <c r="Q32" s="14">
        <f t="shared" si="27"/>
        <v>0</v>
      </c>
      <c r="R32" s="14">
        <v>0</v>
      </c>
      <c r="S32" s="14">
        <f t="shared" si="28"/>
        <v>0</v>
      </c>
      <c r="T32" s="14">
        <v>30</v>
      </c>
      <c r="U32" s="14">
        <f t="shared" si="29"/>
        <v>60</v>
      </c>
    </row>
    <row r="33" spans="1:32" x14ac:dyDescent="0.3">
      <c r="A33" s="33">
        <v>15</v>
      </c>
      <c r="B33" s="12" t="s">
        <v>196</v>
      </c>
      <c r="C33" s="14">
        <v>35</v>
      </c>
      <c r="D33" s="14">
        <f t="shared" si="22"/>
        <v>525</v>
      </c>
      <c r="E33" s="14">
        <v>0</v>
      </c>
      <c r="F33" s="14">
        <f t="shared" si="23"/>
        <v>0</v>
      </c>
      <c r="G33" s="14">
        <v>0</v>
      </c>
      <c r="H33" s="14">
        <f t="shared" si="24"/>
        <v>0</v>
      </c>
      <c r="I33" s="14">
        <v>30</v>
      </c>
      <c r="J33" s="14">
        <f t="shared" si="25"/>
        <v>450</v>
      </c>
      <c r="L33" s="33">
        <v>1</v>
      </c>
      <c r="M33" s="12" t="s">
        <v>150</v>
      </c>
      <c r="N33" s="14">
        <v>50</v>
      </c>
      <c r="O33" s="14">
        <f t="shared" si="26"/>
        <v>50</v>
      </c>
      <c r="P33" s="14">
        <v>0</v>
      </c>
      <c r="Q33" s="14">
        <f t="shared" si="27"/>
        <v>0</v>
      </c>
      <c r="R33" s="14">
        <v>0</v>
      </c>
      <c r="S33" s="14">
        <f t="shared" si="28"/>
        <v>0</v>
      </c>
      <c r="T33" s="14">
        <v>30</v>
      </c>
      <c r="U33" s="14">
        <f t="shared" si="29"/>
        <v>30</v>
      </c>
    </row>
    <row r="34" spans="1:32" x14ac:dyDescent="0.3">
      <c r="A34" s="33">
        <v>1</v>
      </c>
      <c r="B34" s="12" t="s">
        <v>197</v>
      </c>
      <c r="C34" s="14">
        <v>20</v>
      </c>
      <c r="D34" s="14">
        <f t="shared" si="22"/>
        <v>20</v>
      </c>
      <c r="E34" s="14">
        <v>0</v>
      </c>
      <c r="F34" s="14">
        <f t="shared" si="23"/>
        <v>0</v>
      </c>
      <c r="G34" s="14">
        <v>0</v>
      </c>
      <c r="H34" s="14">
        <f t="shared" si="24"/>
        <v>0</v>
      </c>
      <c r="I34" s="14">
        <v>30</v>
      </c>
      <c r="J34" s="14">
        <f t="shared" si="25"/>
        <v>30</v>
      </c>
      <c r="L34" s="33">
        <v>7</v>
      </c>
      <c r="M34" s="12" t="s">
        <v>198</v>
      </c>
      <c r="N34" s="14">
        <v>35</v>
      </c>
      <c r="O34" s="14">
        <f t="shared" si="26"/>
        <v>245</v>
      </c>
      <c r="P34" s="14">
        <v>0</v>
      </c>
      <c r="Q34" s="14">
        <f t="shared" si="27"/>
        <v>0</v>
      </c>
      <c r="R34" s="14">
        <v>0</v>
      </c>
      <c r="S34" s="14">
        <f t="shared" si="28"/>
        <v>0</v>
      </c>
      <c r="T34" s="14">
        <v>30</v>
      </c>
      <c r="U34" s="14">
        <f t="shared" si="29"/>
        <v>210</v>
      </c>
    </row>
    <row r="35" spans="1:32" x14ac:dyDescent="0.3">
      <c r="A35" s="115" t="s">
        <v>155</v>
      </c>
      <c r="B35" s="115"/>
      <c r="C35" s="107">
        <f>SUM(D27:D34)</f>
        <v>1365</v>
      </c>
      <c r="D35" s="108"/>
      <c r="E35" s="107">
        <f>SUM(F27:F34)</f>
        <v>0</v>
      </c>
      <c r="F35" s="108"/>
      <c r="G35" s="107">
        <f>SUM(H27:H34)</f>
        <v>0</v>
      </c>
      <c r="H35" s="108"/>
      <c r="I35" s="107">
        <f>SUM(J27:J34)</f>
        <v>1620</v>
      </c>
      <c r="J35" s="108"/>
      <c r="L35" s="33">
        <v>6</v>
      </c>
      <c r="M35" s="12" t="s">
        <v>199</v>
      </c>
      <c r="N35" s="14">
        <v>35</v>
      </c>
      <c r="O35" s="14">
        <f t="shared" si="26"/>
        <v>210</v>
      </c>
      <c r="P35" s="14">
        <v>0</v>
      </c>
      <c r="Q35" s="14">
        <f t="shared" si="27"/>
        <v>0</v>
      </c>
      <c r="R35" s="14">
        <v>0</v>
      </c>
      <c r="S35" s="14">
        <f t="shared" si="28"/>
        <v>0</v>
      </c>
      <c r="T35" s="14">
        <v>30</v>
      </c>
      <c r="U35" s="14">
        <f t="shared" si="29"/>
        <v>180</v>
      </c>
    </row>
    <row r="36" spans="1:32" x14ac:dyDescent="0.3">
      <c r="A36" s="127" t="s">
        <v>156</v>
      </c>
      <c r="B36" s="76"/>
      <c r="C36" s="126" t="s">
        <v>200</v>
      </c>
      <c r="D36" s="126"/>
      <c r="E36" s="126" t="s">
        <v>201</v>
      </c>
      <c r="F36" s="126"/>
      <c r="G36" s="126" t="s">
        <v>202</v>
      </c>
      <c r="H36" s="126"/>
      <c r="I36" s="126" t="s">
        <v>203</v>
      </c>
      <c r="J36" s="126"/>
      <c r="L36" s="33">
        <v>1</v>
      </c>
      <c r="M36" s="12" t="s">
        <v>197</v>
      </c>
      <c r="N36" s="14">
        <v>20</v>
      </c>
      <c r="O36" s="14">
        <f t="shared" si="26"/>
        <v>20</v>
      </c>
      <c r="P36" s="14">
        <v>0</v>
      </c>
      <c r="Q36" s="14">
        <f t="shared" si="27"/>
        <v>0</v>
      </c>
      <c r="R36" s="14">
        <v>0</v>
      </c>
      <c r="S36" s="14">
        <f t="shared" si="28"/>
        <v>0</v>
      </c>
      <c r="T36" s="14">
        <v>30</v>
      </c>
      <c r="U36" s="14">
        <f t="shared" si="29"/>
        <v>30</v>
      </c>
    </row>
    <row r="37" spans="1:32" x14ac:dyDescent="0.3">
      <c r="A37" s="60" t="s">
        <v>162</v>
      </c>
      <c r="B37" s="60"/>
      <c r="C37" s="60" t="s">
        <v>163</v>
      </c>
      <c r="D37" s="60"/>
      <c r="E37" s="60" t="s">
        <v>163</v>
      </c>
      <c r="F37" s="60"/>
      <c r="G37" s="60" t="s">
        <v>163</v>
      </c>
      <c r="H37" s="60"/>
      <c r="I37" s="60" t="s">
        <v>163</v>
      </c>
      <c r="J37" s="60"/>
      <c r="L37" s="78" t="s">
        <v>204</v>
      </c>
      <c r="M37" s="78"/>
      <c r="N37" s="91">
        <f>SUM(O28:O36)</f>
        <v>925</v>
      </c>
      <c r="O37" s="78"/>
      <c r="P37" s="91">
        <f>SUM(Q28:Q36)</f>
        <v>0</v>
      </c>
      <c r="Q37" s="78"/>
      <c r="R37" s="91">
        <f>SUM(S28:S36)</f>
        <v>0</v>
      </c>
      <c r="S37" s="78"/>
      <c r="T37" s="91">
        <f>SUM(U28:U36)</f>
        <v>1050</v>
      </c>
      <c r="U37" s="78"/>
    </row>
    <row r="38" spans="1:32" x14ac:dyDescent="0.3">
      <c r="A38" s="75" t="s">
        <v>164</v>
      </c>
      <c r="B38" s="76"/>
      <c r="C38" s="60" t="s">
        <v>163</v>
      </c>
      <c r="D38" s="60"/>
      <c r="E38" s="60" t="s">
        <v>163</v>
      </c>
      <c r="F38" s="60"/>
      <c r="G38" s="60" t="s">
        <v>163</v>
      </c>
      <c r="H38" s="60"/>
      <c r="I38" s="60" t="s">
        <v>163</v>
      </c>
      <c r="J38" s="60"/>
      <c r="L38" s="75" t="s">
        <v>156</v>
      </c>
      <c r="M38" s="76"/>
      <c r="N38" s="126" t="s">
        <v>200</v>
      </c>
      <c r="O38" s="126"/>
      <c r="P38" s="126" t="s">
        <v>201</v>
      </c>
      <c r="Q38" s="126"/>
      <c r="R38" s="126" t="s">
        <v>202</v>
      </c>
      <c r="S38" s="126"/>
      <c r="T38" s="126" t="s">
        <v>203</v>
      </c>
      <c r="U38" s="126"/>
    </row>
    <row r="39" spans="1:32" x14ac:dyDescent="0.3">
      <c r="A39" s="60" t="s">
        <v>165</v>
      </c>
      <c r="B39" s="60"/>
      <c r="C39" s="60" t="s">
        <v>86</v>
      </c>
      <c r="D39" s="60"/>
      <c r="E39" s="60" t="s">
        <v>84</v>
      </c>
      <c r="F39" s="60"/>
      <c r="G39" s="60" t="s">
        <v>166</v>
      </c>
      <c r="H39" s="60"/>
      <c r="I39" s="60" t="s">
        <v>167</v>
      </c>
      <c r="J39" s="60"/>
      <c r="L39" s="60" t="s">
        <v>162</v>
      </c>
      <c r="M39" s="60"/>
      <c r="N39" s="74" t="s">
        <v>163</v>
      </c>
      <c r="O39" s="74"/>
      <c r="P39" s="74" t="s">
        <v>163</v>
      </c>
      <c r="Q39" s="74"/>
      <c r="R39" s="74" t="s">
        <v>163</v>
      </c>
      <c r="S39" s="74"/>
      <c r="T39" s="74" t="s">
        <v>163</v>
      </c>
      <c r="U39" s="74"/>
    </row>
    <row r="40" spans="1:32" x14ac:dyDescent="0.3">
      <c r="A40" s="72" t="s">
        <v>168</v>
      </c>
      <c r="B40" s="72"/>
      <c r="C40" s="73">
        <f>SUM(C35,C24,C13)</f>
        <v>9294.7000000000007</v>
      </c>
      <c r="D40" s="72"/>
      <c r="E40" s="73">
        <f>SUM(E35,E24,E13)</f>
        <v>4515.2576271186435</v>
      </c>
      <c r="F40" s="72"/>
      <c r="G40" s="73">
        <f>SUM(G35,G24,G13)</f>
        <v>3584.7457627118647</v>
      </c>
      <c r="H40" s="72"/>
      <c r="I40" s="73">
        <f>SUM(I35,I24,I13)</f>
        <v>8703.0508474576272</v>
      </c>
      <c r="J40" s="72"/>
      <c r="L40" s="75" t="s">
        <v>164</v>
      </c>
      <c r="M40" s="76"/>
      <c r="N40" s="74" t="s">
        <v>163</v>
      </c>
      <c r="O40" s="74"/>
      <c r="P40" s="74" t="s">
        <v>163</v>
      </c>
      <c r="Q40" s="74"/>
      <c r="R40" s="74" t="s">
        <v>163</v>
      </c>
      <c r="S40" s="74"/>
      <c r="T40" s="74" t="s">
        <v>163</v>
      </c>
      <c r="U40" s="74"/>
    </row>
    <row r="41" spans="1:32" x14ac:dyDescent="0.3">
      <c r="L41" s="60" t="s">
        <v>165</v>
      </c>
      <c r="M41" s="60"/>
      <c r="N41" s="60" t="s">
        <v>86</v>
      </c>
      <c r="O41" s="60"/>
      <c r="P41" s="60" t="s">
        <v>84</v>
      </c>
      <c r="Q41" s="60"/>
      <c r="R41" s="60" t="s">
        <v>166</v>
      </c>
      <c r="S41" s="60"/>
      <c r="T41" s="60" t="s">
        <v>167</v>
      </c>
      <c r="U41" s="60"/>
    </row>
    <row r="42" spans="1:32" x14ac:dyDescent="0.3">
      <c r="L42" s="72" t="s">
        <v>168</v>
      </c>
      <c r="M42" s="72"/>
      <c r="N42" s="73">
        <f>SUM(N37,N25,N13)</f>
        <v>7539.7500000000009</v>
      </c>
      <c r="O42" s="72"/>
      <c r="P42" s="73">
        <f>SUM(P37,P25,P13)</f>
        <v>4091.1040677966093</v>
      </c>
      <c r="Q42" s="72"/>
      <c r="R42" s="73">
        <f>SUM(R37,R25,R13)</f>
        <v>1635.593220338983</v>
      </c>
      <c r="S42" s="72"/>
      <c r="T42" s="73">
        <f>SUM(T37,T25,T13)</f>
        <v>6411.016949152543</v>
      </c>
      <c r="U42" s="72"/>
    </row>
    <row r="45" spans="1:32" x14ac:dyDescent="0.3">
      <c r="A45" s="87" t="s">
        <v>205</v>
      </c>
      <c r="B45" s="87"/>
      <c r="C45" s="87"/>
      <c r="D45" s="87"/>
      <c r="E45" s="87"/>
      <c r="F45" s="87"/>
      <c r="L45" s="87" t="s">
        <v>206</v>
      </c>
      <c r="M45" s="87"/>
      <c r="N45" s="87"/>
      <c r="O45" s="87"/>
      <c r="P45" s="87"/>
      <c r="Q45" s="87"/>
    </row>
    <row r="46" spans="1:32" x14ac:dyDescent="0.3">
      <c r="A46" s="88" t="s">
        <v>94</v>
      </c>
      <c r="B46" s="88"/>
      <c r="C46" s="89" t="s">
        <v>95</v>
      </c>
      <c r="D46" s="89"/>
      <c r="E46" s="109" t="s">
        <v>96</v>
      </c>
      <c r="F46" s="109"/>
      <c r="G46" s="104" t="s">
        <v>172</v>
      </c>
      <c r="H46" s="104"/>
      <c r="I46" s="80" t="s">
        <v>98</v>
      </c>
      <c r="J46" s="80"/>
      <c r="L46" s="88" t="s">
        <v>94</v>
      </c>
      <c r="M46" s="88"/>
      <c r="N46" s="89" t="s">
        <v>95</v>
      </c>
      <c r="O46" s="89"/>
      <c r="P46" s="109" t="s">
        <v>96</v>
      </c>
      <c r="Q46" s="109"/>
      <c r="R46" s="104" t="s">
        <v>172</v>
      </c>
      <c r="S46" s="104"/>
      <c r="T46" s="80" t="s">
        <v>98</v>
      </c>
      <c r="U46" s="80"/>
      <c r="W46" s="78" t="s">
        <v>207</v>
      </c>
      <c r="X46" s="78"/>
      <c r="Y46" s="78"/>
      <c r="Z46" s="78"/>
      <c r="AA46" s="78"/>
      <c r="AB46" s="78"/>
    </row>
    <row r="47" spans="1:32" x14ac:dyDescent="0.3">
      <c r="A47" s="32" t="s">
        <v>5</v>
      </c>
      <c r="B47" s="32" t="s">
        <v>100</v>
      </c>
      <c r="C47" s="32" t="s">
        <v>101</v>
      </c>
      <c r="D47" s="32" t="s">
        <v>102</v>
      </c>
      <c r="E47" s="32" t="s">
        <v>101</v>
      </c>
      <c r="F47" s="32" t="s">
        <v>102</v>
      </c>
      <c r="G47" s="32" t="s">
        <v>101</v>
      </c>
      <c r="H47" s="32" t="s">
        <v>102</v>
      </c>
      <c r="I47" s="32" t="s">
        <v>101</v>
      </c>
      <c r="J47" s="32" t="s">
        <v>102</v>
      </c>
      <c r="L47" s="33">
        <v>1</v>
      </c>
      <c r="M47" s="12" t="s">
        <v>174</v>
      </c>
      <c r="N47" s="14">
        <v>50</v>
      </c>
      <c r="O47" s="35">
        <f>L47*N47</f>
        <v>50</v>
      </c>
      <c r="P47" s="14">
        <v>16.949152542372882</v>
      </c>
      <c r="Q47" s="14">
        <f>L47*P47</f>
        <v>16.949152542372882</v>
      </c>
      <c r="R47" s="14">
        <v>25.423728813559322</v>
      </c>
      <c r="S47" s="14">
        <f>L47*R47</f>
        <v>25.423728813559322</v>
      </c>
      <c r="T47" s="14">
        <v>23.728813559322035</v>
      </c>
      <c r="U47" s="14">
        <f>L47*T47</f>
        <v>23.728813559322035</v>
      </c>
      <c r="W47" s="121" t="s">
        <v>94</v>
      </c>
      <c r="X47" s="121"/>
      <c r="Y47" s="122" t="s">
        <v>95</v>
      </c>
      <c r="Z47" s="122"/>
      <c r="AA47" s="123" t="s">
        <v>96</v>
      </c>
      <c r="AB47" s="123"/>
      <c r="AC47" s="104" t="s">
        <v>172</v>
      </c>
      <c r="AD47" s="104"/>
      <c r="AE47" s="80" t="s">
        <v>98</v>
      </c>
      <c r="AF47" s="80"/>
    </row>
    <row r="48" spans="1:32" x14ac:dyDescent="0.3">
      <c r="A48" s="33">
        <v>9</v>
      </c>
      <c r="B48" s="12" t="s">
        <v>178</v>
      </c>
      <c r="C48" s="14">
        <v>60.5</v>
      </c>
      <c r="D48" s="35">
        <f t="shared" ref="D48:D53" si="30">A48*C48</f>
        <v>544.5</v>
      </c>
      <c r="E48" s="14">
        <v>21.1864406779661</v>
      </c>
      <c r="F48" s="14">
        <f t="shared" ref="F48:F53" si="31">A48*E48</f>
        <v>190.67796610169489</v>
      </c>
      <c r="G48" s="14">
        <v>33.898305084745765</v>
      </c>
      <c r="H48" s="14">
        <f t="shared" ref="H48:H53" si="32">A48*G48</f>
        <v>305.08474576271186</v>
      </c>
      <c r="I48" s="14">
        <v>35.593220338983052</v>
      </c>
      <c r="J48" s="14">
        <f t="shared" ref="J48:J53" si="33">I48*A48</f>
        <v>320.33898305084745</v>
      </c>
      <c r="L48" s="33">
        <v>1</v>
      </c>
      <c r="M48" s="12" t="s">
        <v>208</v>
      </c>
      <c r="N48" s="14">
        <v>196.3</v>
      </c>
      <c r="O48" s="35">
        <f t="shared" ref="O48:O52" si="34">L48*N48</f>
        <v>196.3</v>
      </c>
      <c r="P48" s="14">
        <v>84.745762711864401</v>
      </c>
      <c r="Q48" s="14">
        <f t="shared" ref="Q48:Q52" si="35">L48*P48</f>
        <v>84.745762711864401</v>
      </c>
      <c r="R48" s="14">
        <v>0</v>
      </c>
      <c r="S48" s="14">
        <f t="shared" ref="S48:S52" si="36">L48*R48</f>
        <v>0</v>
      </c>
      <c r="T48" s="14">
        <v>101.69491525423729</v>
      </c>
      <c r="U48" s="14">
        <f t="shared" ref="U48:U52" si="37">L48*T48</f>
        <v>101.69491525423729</v>
      </c>
      <c r="W48" s="41" t="s">
        <v>5</v>
      </c>
      <c r="X48" s="41" t="s">
        <v>100</v>
      </c>
      <c r="Y48" s="41" t="s">
        <v>101</v>
      </c>
      <c r="Z48" s="41" t="s">
        <v>102</v>
      </c>
      <c r="AA48" s="41" t="s">
        <v>101</v>
      </c>
      <c r="AB48" s="41" t="s">
        <v>102</v>
      </c>
      <c r="AC48" s="41" t="s">
        <v>101</v>
      </c>
      <c r="AD48" s="41" t="s">
        <v>102</v>
      </c>
      <c r="AE48" s="41" t="s">
        <v>101</v>
      </c>
      <c r="AF48" s="41" t="s">
        <v>102</v>
      </c>
    </row>
    <row r="49" spans="1:32" x14ac:dyDescent="0.3">
      <c r="A49" s="33">
        <v>1</v>
      </c>
      <c r="B49" s="12" t="s">
        <v>209</v>
      </c>
      <c r="C49" s="14">
        <v>135.19999999999999</v>
      </c>
      <c r="D49" s="35">
        <f t="shared" si="30"/>
        <v>135.19999999999999</v>
      </c>
      <c r="E49" s="14">
        <v>70.33898305084746</v>
      </c>
      <c r="F49" s="14">
        <f t="shared" si="31"/>
        <v>70.33898305084746</v>
      </c>
      <c r="G49" s="14">
        <v>0</v>
      </c>
      <c r="H49" s="14">
        <f t="shared" si="32"/>
        <v>0</v>
      </c>
      <c r="I49" s="14">
        <v>61.016949152542374</v>
      </c>
      <c r="J49" s="14">
        <f t="shared" si="33"/>
        <v>61.016949152542374</v>
      </c>
      <c r="L49" s="33">
        <v>3</v>
      </c>
      <c r="M49" s="12" t="s">
        <v>179</v>
      </c>
      <c r="N49" s="14">
        <v>82.3</v>
      </c>
      <c r="O49" s="35">
        <f t="shared" si="34"/>
        <v>246.89999999999998</v>
      </c>
      <c r="P49" s="14">
        <v>42.372881355932201</v>
      </c>
      <c r="Q49" s="14">
        <f t="shared" si="35"/>
        <v>127.11864406779659</v>
      </c>
      <c r="R49" s="14">
        <v>46.610169491525426</v>
      </c>
      <c r="S49" s="14">
        <f t="shared" si="36"/>
        <v>139.83050847457628</v>
      </c>
      <c r="T49" s="14">
        <v>71.186440677966104</v>
      </c>
      <c r="U49" s="14">
        <f t="shared" si="37"/>
        <v>213.5593220338983</v>
      </c>
      <c r="W49" s="43">
        <v>2</v>
      </c>
      <c r="X49" s="14" t="s">
        <v>173</v>
      </c>
      <c r="Y49" s="14">
        <v>40</v>
      </c>
      <c r="Z49" s="14">
        <f>W49*Y49</f>
        <v>80</v>
      </c>
      <c r="AA49" s="14">
        <v>12.711864406779661</v>
      </c>
      <c r="AB49" s="14">
        <f>W49*AA49</f>
        <v>25.423728813559322</v>
      </c>
      <c r="AC49" s="14">
        <v>21.1864406779661</v>
      </c>
      <c r="AD49" s="14">
        <f>W49*AC49</f>
        <v>42.372881355932201</v>
      </c>
      <c r="AE49" s="14">
        <v>11.864406779661017</v>
      </c>
      <c r="AF49" s="14">
        <f>AE49*W49</f>
        <v>23.728813559322035</v>
      </c>
    </row>
    <row r="50" spans="1:32" x14ac:dyDescent="0.3">
      <c r="A50" s="33">
        <v>3</v>
      </c>
      <c r="B50" s="12" t="s">
        <v>175</v>
      </c>
      <c r="C50" s="14">
        <v>69.900000000000006</v>
      </c>
      <c r="D50" s="35">
        <f t="shared" si="30"/>
        <v>209.70000000000002</v>
      </c>
      <c r="E50" s="14">
        <v>29.661016949152543</v>
      </c>
      <c r="F50" s="14">
        <f t="shared" si="31"/>
        <v>88.983050847457633</v>
      </c>
      <c r="G50" s="14">
        <v>38.135593220338983</v>
      </c>
      <c r="H50" s="14">
        <f t="shared" si="32"/>
        <v>114.40677966101694</v>
      </c>
      <c r="I50" s="14">
        <v>53.389830508474574</v>
      </c>
      <c r="J50" s="14">
        <f t="shared" si="33"/>
        <v>160.16949152542372</v>
      </c>
      <c r="L50" s="33">
        <v>1</v>
      </c>
      <c r="M50" s="12" t="s">
        <v>210</v>
      </c>
      <c r="N50" s="14">
        <v>278.2</v>
      </c>
      <c r="O50" s="35">
        <f t="shared" si="34"/>
        <v>278.2</v>
      </c>
      <c r="P50" s="14">
        <v>84.745762711864401</v>
      </c>
      <c r="Q50" s="14">
        <f t="shared" si="35"/>
        <v>84.745762711864401</v>
      </c>
      <c r="R50" s="14">
        <v>0</v>
      </c>
      <c r="S50" s="14">
        <f t="shared" si="36"/>
        <v>0</v>
      </c>
      <c r="T50" s="14">
        <v>152.54237288135593</v>
      </c>
      <c r="U50" s="14">
        <f t="shared" si="37"/>
        <v>152.54237288135593</v>
      </c>
      <c r="W50" s="43">
        <v>7</v>
      </c>
      <c r="X50" s="14" t="s">
        <v>178</v>
      </c>
      <c r="Y50" s="14">
        <v>60.5</v>
      </c>
      <c r="Z50" s="14">
        <f t="shared" ref="Z50:Z57" si="38">W50*Y50</f>
        <v>423.5</v>
      </c>
      <c r="AA50" s="14">
        <v>21.1864406779661</v>
      </c>
      <c r="AB50" s="14">
        <f t="shared" ref="AB50:AB57" si="39">W50*AA50</f>
        <v>148.30508474576271</v>
      </c>
      <c r="AC50" s="14">
        <v>33.898305084745765</v>
      </c>
      <c r="AD50" s="14">
        <f t="shared" ref="AD50:AD61" si="40">W50*AC50</f>
        <v>237.28813559322035</v>
      </c>
      <c r="AE50" s="14">
        <v>35.593220338983052</v>
      </c>
      <c r="AF50" s="14">
        <f t="shared" ref="AF50:AF61" si="41">AE50*W50</f>
        <v>249.15254237288136</v>
      </c>
    </row>
    <row r="51" spans="1:32" x14ac:dyDescent="0.3">
      <c r="A51" s="33">
        <v>1</v>
      </c>
      <c r="B51" s="12" t="s">
        <v>179</v>
      </c>
      <c r="C51" s="14">
        <v>82.3</v>
      </c>
      <c r="D51" s="35">
        <f t="shared" si="30"/>
        <v>82.3</v>
      </c>
      <c r="E51" s="14">
        <v>42.372881355932201</v>
      </c>
      <c r="F51" s="14">
        <f t="shared" si="31"/>
        <v>42.372881355932201</v>
      </c>
      <c r="G51" s="14">
        <v>46.610169491525426</v>
      </c>
      <c r="H51" s="14">
        <f t="shared" si="32"/>
        <v>46.610169491525426</v>
      </c>
      <c r="I51" s="14">
        <v>71.186440677966104</v>
      </c>
      <c r="J51" s="14">
        <f t="shared" si="33"/>
        <v>71.186440677966104</v>
      </c>
      <c r="L51" s="33">
        <v>1</v>
      </c>
      <c r="M51" s="12" t="s">
        <v>211</v>
      </c>
      <c r="N51" s="14">
        <v>116.25</v>
      </c>
      <c r="O51" s="35">
        <f t="shared" si="34"/>
        <v>116.25</v>
      </c>
      <c r="P51" s="14">
        <v>76.271186440677965</v>
      </c>
      <c r="Q51" s="14">
        <f t="shared" si="35"/>
        <v>76.271186440677965</v>
      </c>
      <c r="R51" s="14">
        <v>0</v>
      </c>
      <c r="S51" s="14">
        <f t="shared" si="36"/>
        <v>0</v>
      </c>
      <c r="T51" s="14">
        <v>101.69491525423729</v>
      </c>
      <c r="U51" s="14">
        <f t="shared" si="37"/>
        <v>101.69491525423729</v>
      </c>
      <c r="W51" s="43">
        <v>3</v>
      </c>
      <c r="X51" s="14" t="s">
        <v>212</v>
      </c>
      <c r="Y51" s="14">
        <v>50</v>
      </c>
      <c r="Z51" s="14">
        <f t="shared" si="38"/>
        <v>150</v>
      </c>
      <c r="AA51" s="14">
        <v>50.847457627118644</v>
      </c>
      <c r="AB51" s="14">
        <f t="shared" si="39"/>
        <v>152.54237288135593</v>
      </c>
      <c r="AC51" s="14">
        <v>33.898305084745765</v>
      </c>
      <c r="AD51" s="14">
        <f t="shared" si="40"/>
        <v>101.69491525423729</v>
      </c>
      <c r="AE51" s="14">
        <v>50.847457627118644</v>
      </c>
      <c r="AF51" s="14">
        <f t="shared" si="41"/>
        <v>152.54237288135593</v>
      </c>
    </row>
    <row r="52" spans="1:32" x14ac:dyDescent="0.3">
      <c r="A52" s="33">
        <v>1</v>
      </c>
      <c r="B52" s="12" t="s">
        <v>181</v>
      </c>
      <c r="C52" s="14">
        <v>300</v>
      </c>
      <c r="D52" s="35">
        <f t="shared" si="30"/>
        <v>300</v>
      </c>
      <c r="E52" s="14">
        <v>228.81355932203391</v>
      </c>
      <c r="F52" s="14">
        <f t="shared" si="31"/>
        <v>228.81355932203391</v>
      </c>
      <c r="G52" s="14">
        <v>169.4915254237288</v>
      </c>
      <c r="H52" s="14">
        <f t="shared" si="32"/>
        <v>169.4915254237288</v>
      </c>
      <c r="I52" s="14">
        <v>381.35593220338984</v>
      </c>
      <c r="J52" s="14">
        <f t="shared" si="33"/>
        <v>381.35593220338984</v>
      </c>
      <c r="L52" s="33">
        <v>1</v>
      </c>
      <c r="M52" s="12" t="s">
        <v>184</v>
      </c>
      <c r="N52" s="14">
        <v>130</v>
      </c>
      <c r="O52" s="35">
        <f t="shared" si="34"/>
        <v>130</v>
      </c>
      <c r="P52" s="14">
        <v>80.508474576271183</v>
      </c>
      <c r="Q52" s="14">
        <f t="shared" si="35"/>
        <v>80.508474576271183</v>
      </c>
      <c r="R52" s="14">
        <v>59.322033898305087</v>
      </c>
      <c r="S52" s="14">
        <f t="shared" si="36"/>
        <v>59.322033898305087</v>
      </c>
      <c r="T52" s="14">
        <v>101.69491525423729</v>
      </c>
      <c r="U52" s="14">
        <f t="shared" si="37"/>
        <v>101.69491525423729</v>
      </c>
      <c r="W52" s="43">
        <v>1</v>
      </c>
      <c r="X52" s="14" t="s">
        <v>175</v>
      </c>
      <c r="Y52" s="14">
        <v>69.900000000000006</v>
      </c>
      <c r="Z52" s="14">
        <f t="shared" si="38"/>
        <v>69.900000000000006</v>
      </c>
      <c r="AA52" s="14">
        <v>29.661016949152543</v>
      </c>
      <c r="AB52" s="14">
        <f t="shared" si="39"/>
        <v>29.661016949152543</v>
      </c>
      <c r="AC52" s="14">
        <v>38.135593220338983</v>
      </c>
      <c r="AD52" s="14">
        <f t="shared" si="40"/>
        <v>38.135593220338983</v>
      </c>
      <c r="AE52" s="14">
        <v>53.389830508474574</v>
      </c>
      <c r="AF52" s="14">
        <f t="shared" si="41"/>
        <v>53.389830508474574</v>
      </c>
    </row>
    <row r="53" spans="1:32" x14ac:dyDescent="0.3">
      <c r="A53" s="33">
        <v>8</v>
      </c>
      <c r="B53" s="12" t="s">
        <v>116</v>
      </c>
      <c r="C53" s="14">
        <v>85</v>
      </c>
      <c r="D53" s="35">
        <f t="shared" si="30"/>
        <v>680</v>
      </c>
      <c r="E53" s="14">
        <v>63.559322033898304</v>
      </c>
      <c r="F53" s="14">
        <f t="shared" si="31"/>
        <v>508.47457627118644</v>
      </c>
      <c r="G53" s="14">
        <v>67.79661016949153</v>
      </c>
      <c r="H53" s="14">
        <f t="shared" si="32"/>
        <v>542.37288135593224</v>
      </c>
      <c r="I53" s="14">
        <v>76.271186440677965</v>
      </c>
      <c r="J53" s="14">
        <f t="shared" si="33"/>
        <v>610.16949152542372</v>
      </c>
      <c r="L53" s="108" t="s">
        <v>186</v>
      </c>
      <c r="M53" s="108"/>
      <c r="N53" s="107">
        <f>SUM(O47:O52)</f>
        <v>1017.65</v>
      </c>
      <c r="O53" s="108"/>
      <c r="P53" s="107">
        <f>SUM(Q47:Q52)</f>
        <v>470.33898305084745</v>
      </c>
      <c r="Q53" s="108"/>
      <c r="R53" s="107">
        <f>SUM(S47:S52)</f>
        <v>224.57627118644066</v>
      </c>
      <c r="S53" s="108"/>
      <c r="T53" s="107">
        <f>SUM(U47:U52)</f>
        <v>694.91525423728808</v>
      </c>
      <c r="U53" s="108"/>
      <c r="W53" s="43">
        <v>2</v>
      </c>
      <c r="X53" s="14" t="s">
        <v>213</v>
      </c>
      <c r="Y53" s="14">
        <v>69.900000000000006</v>
      </c>
      <c r="Z53" s="14">
        <f t="shared" si="38"/>
        <v>139.80000000000001</v>
      </c>
      <c r="AA53" s="14">
        <v>114.40677966101696</v>
      </c>
      <c r="AB53" s="14">
        <f t="shared" si="39"/>
        <v>228.81355932203391</v>
      </c>
      <c r="AC53" s="14">
        <v>46.610169491525426</v>
      </c>
      <c r="AD53" s="14">
        <f t="shared" si="40"/>
        <v>93.220338983050851</v>
      </c>
      <c r="AE53" s="14">
        <v>101.69491525423729</v>
      </c>
      <c r="AF53" s="14">
        <f t="shared" si="41"/>
        <v>203.38983050847457</v>
      </c>
    </row>
    <row r="54" spans="1:32" x14ac:dyDescent="0.3">
      <c r="A54" s="110" t="s">
        <v>120</v>
      </c>
      <c r="B54" s="111"/>
      <c r="C54" s="116">
        <f>SUM(D48:D53)</f>
        <v>1951.7</v>
      </c>
      <c r="D54" s="117"/>
      <c r="E54" s="116">
        <f>SUM(F48:F53)</f>
        <v>1129.6610169491526</v>
      </c>
      <c r="F54" s="117"/>
      <c r="G54" s="116">
        <f>SUM(H48:H53)</f>
        <v>1177.9661016949153</v>
      </c>
      <c r="H54" s="117"/>
      <c r="I54" s="116">
        <f>SUM(J48:J53)</f>
        <v>1604.2372881355932</v>
      </c>
      <c r="J54" s="117"/>
      <c r="L54" s="81" t="s">
        <v>187</v>
      </c>
      <c r="M54" s="82"/>
      <c r="N54" s="82"/>
      <c r="O54" s="82"/>
      <c r="P54" s="82"/>
      <c r="Q54" s="82"/>
      <c r="R54" s="82"/>
      <c r="S54" s="82"/>
      <c r="T54" s="82"/>
      <c r="U54" s="82"/>
      <c r="W54" s="43">
        <v>1</v>
      </c>
      <c r="X54" s="14" t="s">
        <v>177</v>
      </c>
      <c r="Y54" s="14">
        <v>196.3</v>
      </c>
      <c r="Z54" s="14">
        <f t="shared" si="38"/>
        <v>196.3</v>
      </c>
      <c r="AA54" s="14" t="s">
        <v>106</v>
      </c>
      <c r="AB54" s="14"/>
      <c r="AC54" s="14">
        <v>0</v>
      </c>
      <c r="AD54" s="14">
        <f t="shared" si="40"/>
        <v>0</v>
      </c>
      <c r="AE54" s="14">
        <v>101.69491525423729</v>
      </c>
      <c r="AF54" s="14">
        <f t="shared" si="41"/>
        <v>101.69491525423729</v>
      </c>
    </row>
    <row r="55" spans="1:32" x14ac:dyDescent="0.3">
      <c r="A55" s="118" t="s">
        <v>187</v>
      </c>
      <c r="B55" s="119"/>
      <c r="C55" s="119"/>
      <c r="D55" s="119"/>
      <c r="E55" s="119"/>
      <c r="F55" s="119"/>
      <c r="G55" s="119"/>
      <c r="H55" s="119"/>
      <c r="I55" s="119"/>
      <c r="J55" s="119"/>
      <c r="L55" s="32" t="s">
        <v>5</v>
      </c>
      <c r="M55" s="32" t="s">
        <v>100</v>
      </c>
      <c r="N55" s="32" t="s">
        <v>101</v>
      </c>
      <c r="O55" s="32" t="s">
        <v>102</v>
      </c>
      <c r="P55" s="32" t="s">
        <v>101</v>
      </c>
      <c r="Q55" s="32" t="s">
        <v>102</v>
      </c>
      <c r="R55" s="32" t="s">
        <v>101</v>
      </c>
      <c r="S55" s="32" t="s">
        <v>102</v>
      </c>
      <c r="T55" s="32" t="s">
        <v>101</v>
      </c>
      <c r="U55" s="32" t="s">
        <v>102</v>
      </c>
      <c r="W55" s="43">
        <v>10</v>
      </c>
      <c r="X55" s="14" t="s">
        <v>214</v>
      </c>
      <c r="Y55" s="14">
        <v>82.3</v>
      </c>
      <c r="Z55" s="14">
        <f t="shared" si="38"/>
        <v>823</v>
      </c>
      <c r="AA55" s="14">
        <v>42.372881355932201</v>
      </c>
      <c r="AB55" s="14">
        <f t="shared" si="39"/>
        <v>423.72881355932202</v>
      </c>
      <c r="AC55" s="14">
        <v>46.610169491525426</v>
      </c>
      <c r="AD55" s="14">
        <f t="shared" si="40"/>
        <v>466.10169491525426</v>
      </c>
      <c r="AE55" s="14">
        <v>71.186440677966104</v>
      </c>
      <c r="AF55" s="14">
        <f t="shared" si="41"/>
        <v>711.86440677966107</v>
      </c>
    </row>
    <row r="56" spans="1:32" x14ac:dyDescent="0.3">
      <c r="A56" s="32" t="s">
        <v>5</v>
      </c>
      <c r="B56" s="32" t="s">
        <v>100</v>
      </c>
      <c r="C56" s="32" t="s">
        <v>101</v>
      </c>
      <c r="D56" s="32" t="s">
        <v>102</v>
      </c>
      <c r="E56" s="32" t="s">
        <v>101</v>
      </c>
      <c r="F56" s="32" t="s">
        <v>102</v>
      </c>
      <c r="G56" s="32" t="s">
        <v>101</v>
      </c>
      <c r="H56" s="32" t="s">
        <v>102</v>
      </c>
      <c r="I56" s="32" t="s">
        <v>101</v>
      </c>
      <c r="J56" s="32" t="s">
        <v>102</v>
      </c>
      <c r="L56" s="33">
        <v>1</v>
      </c>
      <c r="M56" s="12" t="s">
        <v>122</v>
      </c>
      <c r="N56" s="14">
        <v>43.8</v>
      </c>
      <c r="O56" s="35">
        <f>L56*N56</f>
        <v>43.8</v>
      </c>
      <c r="P56" s="14">
        <v>27.118644067796609</v>
      </c>
      <c r="Q56" s="35">
        <f>L56*P56</f>
        <v>27.118644067796609</v>
      </c>
      <c r="R56" s="14">
        <v>8.4745762711864412</v>
      </c>
      <c r="S56" s="14">
        <f>L56*R56</f>
        <v>8.4745762711864412</v>
      </c>
      <c r="T56" s="14">
        <v>23.728813559322035</v>
      </c>
      <c r="U56" s="14">
        <f>L56*T56</f>
        <v>23.728813559322035</v>
      </c>
      <c r="W56" s="43">
        <v>1</v>
      </c>
      <c r="X56" s="14" t="s">
        <v>181</v>
      </c>
      <c r="Y56" s="14">
        <v>300</v>
      </c>
      <c r="Z56" s="14">
        <f t="shared" si="38"/>
        <v>300</v>
      </c>
      <c r="AA56" s="14">
        <v>228.81355932203391</v>
      </c>
      <c r="AB56" s="14">
        <f t="shared" si="39"/>
        <v>228.81355932203391</v>
      </c>
      <c r="AC56" s="14">
        <v>169.4915254237288</v>
      </c>
      <c r="AD56" s="14">
        <f t="shared" si="40"/>
        <v>169.4915254237288</v>
      </c>
      <c r="AE56" s="14">
        <v>381.35593220338984</v>
      </c>
      <c r="AF56" s="14">
        <f t="shared" si="41"/>
        <v>381.35593220338984</v>
      </c>
    </row>
    <row r="57" spans="1:32" x14ac:dyDescent="0.3">
      <c r="A57" s="33">
        <v>10</v>
      </c>
      <c r="B57" s="12" t="s">
        <v>127</v>
      </c>
      <c r="C57" s="14">
        <v>50.5</v>
      </c>
      <c r="D57" s="35">
        <f>A57*C57</f>
        <v>505</v>
      </c>
      <c r="E57" s="14">
        <v>31.35593220338983</v>
      </c>
      <c r="F57" s="35">
        <f>A57*E57</f>
        <v>313.5593220338983</v>
      </c>
      <c r="G57" s="14">
        <v>16.949152542372882</v>
      </c>
      <c r="H57" s="14">
        <f>A57*G57</f>
        <v>169.49152542372883</v>
      </c>
      <c r="I57" s="14">
        <v>35.593220338983052</v>
      </c>
      <c r="J57" s="14">
        <v>320.33898305084745</v>
      </c>
      <c r="L57" s="33">
        <v>1</v>
      </c>
      <c r="M57" s="12" t="s">
        <v>188</v>
      </c>
      <c r="N57" s="14">
        <v>60</v>
      </c>
      <c r="O57" s="35">
        <f t="shared" ref="O57:O61" si="42">L57*N57</f>
        <v>60</v>
      </c>
      <c r="P57" s="14">
        <v>85.593220338983045</v>
      </c>
      <c r="Q57" s="35">
        <f t="shared" ref="Q57:Q61" si="43">L57*P57</f>
        <v>85.593220338983045</v>
      </c>
      <c r="R57" s="14">
        <v>0</v>
      </c>
      <c r="S57" s="14">
        <f t="shared" ref="S57:S61" si="44">L57*R57</f>
        <v>0</v>
      </c>
      <c r="T57" s="14">
        <v>101.69491525423729</v>
      </c>
      <c r="U57" s="14">
        <f t="shared" ref="U57:U61" si="45">L57*T57</f>
        <v>101.69491525423729</v>
      </c>
      <c r="W57" s="43">
        <v>3</v>
      </c>
      <c r="X57" s="14" t="s">
        <v>116</v>
      </c>
      <c r="Y57" s="14">
        <v>85</v>
      </c>
      <c r="Z57" s="14">
        <f t="shared" si="38"/>
        <v>255</v>
      </c>
      <c r="AA57" s="14">
        <v>63.559322033898304</v>
      </c>
      <c r="AB57" s="14">
        <f t="shared" si="39"/>
        <v>190.67796610169492</v>
      </c>
      <c r="AC57" s="14">
        <v>67.79661016949153</v>
      </c>
      <c r="AD57" s="14">
        <f t="shared" si="40"/>
        <v>203.38983050847457</v>
      </c>
      <c r="AE57" s="14">
        <v>76.271186440677965</v>
      </c>
      <c r="AF57" s="14">
        <f t="shared" si="41"/>
        <v>228.81355932203388</v>
      </c>
    </row>
    <row r="58" spans="1:32" x14ac:dyDescent="0.3">
      <c r="A58" s="33">
        <v>3</v>
      </c>
      <c r="B58" s="12" t="s">
        <v>126</v>
      </c>
      <c r="C58" s="14">
        <v>60</v>
      </c>
      <c r="D58" s="35">
        <f>A58*C58</f>
        <v>180</v>
      </c>
      <c r="E58" s="14">
        <v>39.83050847457627</v>
      </c>
      <c r="F58" s="35">
        <f>A58*E58</f>
        <v>119.4915254237288</v>
      </c>
      <c r="G58" s="14">
        <v>16.949152542372882</v>
      </c>
      <c r="H58" s="14">
        <f>A58*G58</f>
        <v>50.847457627118644</v>
      </c>
      <c r="I58" s="14">
        <v>53.389830508474574</v>
      </c>
      <c r="J58" s="14">
        <v>160.16949152542372</v>
      </c>
      <c r="L58" s="33">
        <v>3</v>
      </c>
      <c r="M58" s="12" t="s">
        <v>128</v>
      </c>
      <c r="N58" s="14">
        <v>70</v>
      </c>
      <c r="O58" s="35">
        <f t="shared" si="42"/>
        <v>210</v>
      </c>
      <c r="P58" s="14">
        <v>44.067796610169495</v>
      </c>
      <c r="Q58" s="35">
        <f t="shared" si="43"/>
        <v>132.20338983050848</v>
      </c>
      <c r="R58" s="14">
        <v>21.1864406779661</v>
      </c>
      <c r="S58" s="14">
        <f t="shared" si="44"/>
        <v>63.559322033898297</v>
      </c>
      <c r="T58" s="14">
        <v>71.186440677966104</v>
      </c>
      <c r="U58" s="14">
        <f t="shared" si="45"/>
        <v>213.5593220338983</v>
      </c>
      <c r="W58" s="43">
        <v>3</v>
      </c>
      <c r="X58" s="14" t="s">
        <v>183</v>
      </c>
      <c r="Y58" s="14">
        <v>72.5</v>
      </c>
      <c r="Z58" s="14">
        <f>W58*Y58</f>
        <v>217.5</v>
      </c>
      <c r="AA58" s="14">
        <v>63.559322033898304</v>
      </c>
      <c r="AB58" s="14">
        <f>W58*AA58</f>
        <v>190.67796610169492</v>
      </c>
      <c r="AC58" s="14">
        <v>67.79661016949153</v>
      </c>
      <c r="AD58" s="14">
        <f t="shared" si="40"/>
        <v>203.38983050847457</v>
      </c>
      <c r="AE58" s="14">
        <v>76.271186440677965</v>
      </c>
      <c r="AF58" s="14">
        <f t="shared" si="41"/>
        <v>228.81355932203388</v>
      </c>
    </row>
    <row r="59" spans="1:32" x14ac:dyDescent="0.3">
      <c r="A59" s="33">
        <v>1</v>
      </c>
      <c r="B59" s="12" t="s">
        <v>128</v>
      </c>
      <c r="C59" s="14">
        <v>70</v>
      </c>
      <c r="D59" s="35">
        <f>A59*C59</f>
        <v>70</v>
      </c>
      <c r="E59" s="14">
        <v>44.067796610169495</v>
      </c>
      <c r="F59" s="35">
        <f>A59*E59</f>
        <v>44.067796610169495</v>
      </c>
      <c r="G59" s="14">
        <v>21.1864406779661</v>
      </c>
      <c r="H59" s="14">
        <f>A59*G59</f>
        <v>21.1864406779661</v>
      </c>
      <c r="I59" s="14">
        <v>71.186440677966104</v>
      </c>
      <c r="J59" s="14">
        <v>71.186440677966104</v>
      </c>
      <c r="L59" s="33">
        <v>1</v>
      </c>
      <c r="M59" s="12" t="s">
        <v>129</v>
      </c>
      <c r="N59" s="14">
        <v>80</v>
      </c>
      <c r="O59" s="35">
        <f t="shared" si="42"/>
        <v>80</v>
      </c>
      <c r="P59" s="14">
        <v>94.915254237288138</v>
      </c>
      <c r="Q59" s="35">
        <f t="shared" si="43"/>
        <v>94.915254237288138</v>
      </c>
      <c r="R59" s="14">
        <v>0</v>
      </c>
      <c r="S59" s="14">
        <f t="shared" si="44"/>
        <v>0</v>
      </c>
      <c r="T59" s="14">
        <v>152.54237288135593</v>
      </c>
      <c r="U59" s="14">
        <f t="shared" si="45"/>
        <v>152.54237288135593</v>
      </c>
      <c r="W59" s="43">
        <v>1</v>
      </c>
      <c r="X59" s="14" t="s">
        <v>215</v>
      </c>
      <c r="Y59" s="14">
        <v>91.25</v>
      </c>
      <c r="Z59" s="14">
        <f>W59*Y59</f>
        <v>91.25</v>
      </c>
      <c r="AA59" s="14">
        <v>80.508474576271183</v>
      </c>
      <c r="AB59" s="14">
        <f>W59*AA59</f>
        <v>80.508474576271183</v>
      </c>
      <c r="AC59" s="14">
        <v>72.033898305084747</v>
      </c>
      <c r="AD59" s="14">
        <f t="shared" si="40"/>
        <v>72.033898305084747</v>
      </c>
      <c r="AE59" s="14">
        <v>114.40677966101696</v>
      </c>
      <c r="AF59" s="14">
        <f t="shared" si="41"/>
        <v>114.40677966101696</v>
      </c>
    </row>
    <row r="60" spans="1:32" x14ac:dyDescent="0.3">
      <c r="A60" s="33">
        <v>1</v>
      </c>
      <c r="B60" s="12" t="s">
        <v>132</v>
      </c>
      <c r="C60" s="14">
        <v>170</v>
      </c>
      <c r="D60" s="35">
        <f>A60*C60</f>
        <v>170</v>
      </c>
      <c r="E60" s="14">
        <v>86.440677966101688</v>
      </c>
      <c r="F60" s="35">
        <f>A60*E60</f>
        <v>86.440677966101688</v>
      </c>
      <c r="G60" s="14">
        <v>67.79661016949153</v>
      </c>
      <c r="H60" s="14">
        <f>A60*G60</f>
        <v>67.79661016949153</v>
      </c>
      <c r="I60" s="14">
        <v>381.35593220338984</v>
      </c>
      <c r="J60" s="14">
        <v>381.35593220338984</v>
      </c>
      <c r="L60" s="33">
        <v>1</v>
      </c>
      <c r="M60" s="12" t="s">
        <v>216</v>
      </c>
      <c r="N60" s="14">
        <v>116.25</v>
      </c>
      <c r="O60" s="35">
        <f t="shared" si="42"/>
        <v>116.25</v>
      </c>
      <c r="P60" s="14">
        <v>69.491525423728817</v>
      </c>
      <c r="Q60" s="35">
        <f t="shared" si="43"/>
        <v>69.491525423728817</v>
      </c>
      <c r="R60" s="14">
        <v>0</v>
      </c>
      <c r="S60" s="14">
        <f t="shared" si="44"/>
        <v>0</v>
      </c>
      <c r="T60" s="14">
        <v>101.69491525423729</v>
      </c>
      <c r="U60" s="14">
        <f t="shared" si="45"/>
        <v>101.69491525423729</v>
      </c>
      <c r="W60" s="43">
        <v>1</v>
      </c>
      <c r="X60" s="14" t="s">
        <v>117</v>
      </c>
      <c r="Y60" s="14">
        <v>75</v>
      </c>
      <c r="Z60" s="14">
        <f>W60*Y60</f>
        <v>75</v>
      </c>
      <c r="AA60" s="14">
        <v>21.1864406779661</v>
      </c>
      <c r="AB60" s="14">
        <f>W60*AA60</f>
        <v>21.1864406779661</v>
      </c>
      <c r="AC60" s="14">
        <v>0</v>
      </c>
      <c r="AD60" s="14">
        <f t="shared" si="40"/>
        <v>0</v>
      </c>
      <c r="AE60" s="14">
        <v>33.898305084745765</v>
      </c>
      <c r="AF60" s="14">
        <f t="shared" si="41"/>
        <v>33.898305084745765</v>
      </c>
    </row>
    <row r="61" spans="1:32" x14ac:dyDescent="0.3">
      <c r="A61" s="33">
        <v>8</v>
      </c>
      <c r="B61" s="12" t="s">
        <v>134</v>
      </c>
      <c r="C61" s="14">
        <v>85</v>
      </c>
      <c r="D61" s="35">
        <f>A61*C61</f>
        <v>680</v>
      </c>
      <c r="E61" s="14">
        <v>38.983050847457626</v>
      </c>
      <c r="F61" s="35">
        <f>A61*E61</f>
        <v>311.86440677966101</v>
      </c>
      <c r="G61" s="14">
        <v>16.949152542372882</v>
      </c>
      <c r="H61" s="14">
        <f>A61*G61</f>
        <v>135.59322033898306</v>
      </c>
      <c r="I61" s="14">
        <v>76.271186440677965</v>
      </c>
      <c r="J61" s="14">
        <v>610.16949152542372</v>
      </c>
      <c r="L61" s="33">
        <v>1</v>
      </c>
      <c r="M61" s="12" t="s">
        <v>190</v>
      </c>
      <c r="N61" s="14">
        <v>70</v>
      </c>
      <c r="O61" s="35">
        <f t="shared" si="42"/>
        <v>70</v>
      </c>
      <c r="P61" s="14">
        <v>56.779661016949156</v>
      </c>
      <c r="Q61" s="35">
        <f t="shared" si="43"/>
        <v>56.779661016949156</v>
      </c>
      <c r="R61" s="14">
        <v>16.949152542372882</v>
      </c>
      <c r="S61" s="14">
        <f t="shared" si="44"/>
        <v>16.949152542372882</v>
      </c>
      <c r="T61" s="14">
        <v>101.69491525423729</v>
      </c>
      <c r="U61" s="14">
        <f t="shared" si="45"/>
        <v>101.69491525423729</v>
      </c>
      <c r="W61" s="43">
        <v>1</v>
      </c>
      <c r="X61" s="14" t="s">
        <v>184</v>
      </c>
      <c r="Y61" s="14">
        <v>120</v>
      </c>
      <c r="Z61" s="14">
        <f>W61*Y61</f>
        <v>120</v>
      </c>
      <c r="AA61" s="14">
        <v>80.508474576271183</v>
      </c>
      <c r="AB61" s="14">
        <f>W61*AA61</f>
        <v>80.508474576271183</v>
      </c>
      <c r="AC61" s="14">
        <v>59.322033898305087</v>
      </c>
      <c r="AD61" s="14">
        <f t="shared" si="40"/>
        <v>59.322033898305087</v>
      </c>
      <c r="AE61" s="14">
        <v>101.69491525423729</v>
      </c>
      <c r="AF61" s="14">
        <f t="shared" si="41"/>
        <v>101.69491525423729</v>
      </c>
    </row>
    <row r="62" spans="1:32" x14ac:dyDescent="0.3">
      <c r="A62" s="110" t="s">
        <v>137</v>
      </c>
      <c r="B62" s="111"/>
      <c r="C62" s="116">
        <f>SUM(D56:D61)</f>
        <v>1605</v>
      </c>
      <c r="D62" s="117"/>
      <c r="E62" s="116">
        <f>SUM(F56:F61)</f>
        <v>875.42372881355936</v>
      </c>
      <c r="F62" s="117"/>
      <c r="G62" s="116">
        <f>SUM(H56:H61)</f>
        <v>444.9152542372882</v>
      </c>
      <c r="H62" s="117"/>
      <c r="I62" s="116">
        <f>SUM(J56:J61)</f>
        <v>1543.2203389830506</v>
      </c>
      <c r="J62" s="117"/>
      <c r="L62" s="108" t="s">
        <v>137</v>
      </c>
      <c r="M62" s="108"/>
      <c r="N62" s="107">
        <f>SUM(O56:O61)</f>
        <v>580.04999999999995</v>
      </c>
      <c r="O62" s="108"/>
      <c r="P62" s="107">
        <f>SUM(Q56:Q61)</f>
        <v>466.10169491525426</v>
      </c>
      <c r="Q62" s="108"/>
      <c r="R62" s="107">
        <f>SUM(S56:S61)</f>
        <v>88.983050847457619</v>
      </c>
      <c r="S62" s="108"/>
      <c r="T62" s="107">
        <f>SUM(U56:U61)</f>
        <v>694.91525423728808</v>
      </c>
      <c r="U62" s="108"/>
      <c r="W62" s="84" t="s">
        <v>120</v>
      </c>
      <c r="X62" s="84"/>
      <c r="Y62" s="120">
        <f>SUM(Z49:Z61)</f>
        <v>2941.25</v>
      </c>
      <c r="Z62" s="84"/>
      <c r="AA62" s="120">
        <f>SUM(AB49:AB61)</f>
        <v>1800.847457627119</v>
      </c>
      <c r="AB62" s="84"/>
      <c r="AC62" s="120">
        <f>SUM(AD49:AD61)</f>
        <v>1686.4406779661017</v>
      </c>
      <c r="AD62" s="84"/>
      <c r="AE62" s="120">
        <f>SUM(AF49:AF61)</f>
        <v>2584.7457627118652</v>
      </c>
      <c r="AF62" s="84"/>
    </row>
    <row r="63" spans="1:32" x14ac:dyDescent="0.3">
      <c r="A63" s="118" t="s">
        <v>217</v>
      </c>
      <c r="B63" s="119"/>
      <c r="C63" s="119"/>
      <c r="D63" s="119"/>
      <c r="E63" s="119"/>
      <c r="F63" s="119"/>
      <c r="G63" s="119"/>
      <c r="H63" s="119"/>
      <c r="I63" s="119"/>
      <c r="J63" s="119"/>
      <c r="L63" s="81" t="s">
        <v>217</v>
      </c>
      <c r="M63" s="82"/>
      <c r="N63" s="82"/>
      <c r="O63" s="82"/>
      <c r="P63" s="82"/>
      <c r="Q63" s="82"/>
      <c r="R63" s="82"/>
      <c r="S63" s="82"/>
      <c r="T63" s="82"/>
      <c r="U63" s="82"/>
      <c r="W63" s="124" t="s">
        <v>187</v>
      </c>
      <c r="X63" s="125"/>
      <c r="Y63" s="125"/>
      <c r="Z63" s="125"/>
      <c r="AA63" s="125"/>
      <c r="AB63" s="125"/>
      <c r="AC63" s="125"/>
      <c r="AD63" s="125"/>
      <c r="AE63" s="125"/>
      <c r="AF63" s="125"/>
    </row>
    <row r="64" spans="1:32" x14ac:dyDescent="0.3">
      <c r="A64" s="32" t="s">
        <v>5</v>
      </c>
      <c r="B64" s="32" t="s">
        <v>100</v>
      </c>
      <c r="C64" s="32" t="s">
        <v>101</v>
      </c>
      <c r="D64" s="32" t="s">
        <v>102</v>
      </c>
      <c r="E64" s="32" t="s">
        <v>101</v>
      </c>
      <c r="F64" s="32" t="s">
        <v>102</v>
      </c>
      <c r="G64" s="32" t="s">
        <v>101</v>
      </c>
      <c r="H64" s="32" t="s">
        <v>102</v>
      </c>
      <c r="I64" s="32" t="s">
        <v>101</v>
      </c>
      <c r="J64" s="32" t="s">
        <v>102</v>
      </c>
      <c r="L64" s="32" t="s">
        <v>5</v>
      </c>
      <c r="M64" s="32" t="s">
        <v>100</v>
      </c>
      <c r="N64" s="32" t="s">
        <v>101</v>
      </c>
      <c r="O64" s="32" t="s">
        <v>102</v>
      </c>
      <c r="P64" s="32" t="s">
        <v>101</v>
      </c>
      <c r="Q64" s="32" t="s">
        <v>102</v>
      </c>
      <c r="R64" s="32" t="s">
        <v>101</v>
      </c>
      <c r="S64" s="32" t="s">
        <v>102</v>
      </c>
      <c r="T64" s="32" t="s">
        <v>101</v>
      </c>
      <c r="U64" s="32" t="s">
        <v>102</v>
      </c>
      <c r="W64" s="32" t="s">
        <v>5</v>
      </c>
      <c r="X64" s="32" t="s">
        <v>100</v>
      </c>
      <c r="Y64" s="32" t="s">
        <v>101</v>
      </c>
      <c r="Z64" s="32" t="s">
        <v>102</v>
      </c>
      <c r="AA64" s="32" t="s">
        <v>101</v>
      </c>
      <c r="AB64" s="32" t="s">
        <v>102</v>
      </c>
      <c r="AC64" s="32" t="s">
        <v>101</v>
      </c>
      <c r="AD64" s="32" t="s">
        <v>102</v>
      </c>
      <c r="AE64" s="41" t="s">
        <v>101</v>
      </c>
      <c r="AF64" s="41" t="s">
        <v>102</v>
      </c>
    </row>
    <row r="65" spans="1:32" x14ac:dyDescent="0.3">
      <c r="A65" s="33">
        <v>9</v>
      </c>
      <c r="B65" s="12" t="s">
        <v>218</v>
      </c>
      <c r="C65" s="14">
        <v>20</v>
      </c>
      <c r="D65" s="14">
        <f t="shared" ref="D65:D70" si="46">C65*A65</f>
        <v>180</v>
      </c>
      <c r="E65" s="14">
        <v>0</v>
      </c>
      <c r="F65" s="14">
        <f t="shared" ref="F65:F70" si="47">E65*A65</f>
        <v>0</v>
      </c>
      <c r="G65" s="14">
        <v>0</v>
      </c>
      <c r="H65" s="14">
        <f t="shared" ref="H65:H70" si="48">G65*A65</f>
        <v>0</v>
      </c>
      <c r="I65" s="14">
        <v>30</v>
      </c>
      <c r="J65" s="14">
        <f t="shared" ref="J65:J70" si="49">I65*A65</f>
        <v>270</v>
      </c>
      <c r="L65" s="33">
        <v>1</v>
      </c>
      <c r="M65" s="12" t="s">
        <v>219</v>
      </c>
      <c r="N65" s="14">
        <v>20</v>
      </c>
      <c r="O65" s="14">
        <f>N65*L65</f>
        <v>20</v>
      </c>
      <c r="P65" s="14">
        <v>0</v>
      </c>
      <c r="Q65" s="14">
        <f>L65*P65</f>
        <v>0</v>
      </c>
      <c r="R65" s="14">
        <v>0</v>
      </c>
      <c r="S65" s="14">
        <f>L65*R65</f>
        <v>0</v>
      </c>
      <c r="T65" s="14">
        <v>30</v>
      </c>
      <c r="U65" s="14">
        <f>T65*L65</f>
        <v>30</v>
      </c>
      <c r="W65" s="33">
        <v>2</v>
      </c>
      <c r="X65" s="12" t="s">
        <v>123</v>
      </c>
      <c r="Y65" s="14">
        <v>36</v>
      </c>
      <c r="Z65" s="35">
        <f>W65*Y65</f>
        <v>72</v>
      </c>
      <c r="AA65" s="14">
        <v>27.118644067796609</v>
      </c>
      <c r="AB65" s="14">
        <f>W65*AA65</f>
        <v>54.237288135593218</v>
      </c>
      <c r="AC65">
        <v>8.4745762711864412</v>
      </c>
      <c r="AD65">
        <f>W65*AC65</f>
        <v>16.949152542372882</v>
      </c>
      <c r="AE65" s="14">
        <v>11.864406779661017</v>
      </c>
      <c r="AF65" s="14">
        <f>AE65*W65</f>
        <v>23.728813559322035</v>
      </c>
    </row>
    <row r="66" spans="1:32" x14ac:dyDescent="0.3">
      <c r="A66" s="33">
        <v>1</v>
      </c>
      <c r="B66" s="12" t="s">
        <v>220</v>
      </c>
      <c r="C66" s="14">
        <v>20</v>
      </c>
      <c r="D66" s="14">
        <f t="shared" si="46"/>
        <v>20</v>
      </c>
      <c r="E66" s="14">
        <v>0</v>
      </c>
      <c r="F66" s="14">
        <f t="shared" si="47"/>
        <v>0</v>
      </c>
      <c r="G66" s="14">
        <v>0</v>
      </c>
      <c r="H66" s="14">
        <f t="shared" si="48"/>
        <v>0</v>
      </c>
      <c r="I66" s="14">
        <v>30</v>
      </c>
      <c r="J66" s="14">
        <f t="shared" si="49"/>
        <v>30</v>
      </c>
      <c r="L66" s="33">
        <v>1</v>
      </c>
      <c r="M66" s="12" t="s">
        <v>221</v>
      </c>
      <c r="N66" s="14">
        <v>20</v>
      </c>
      <c r="O66" s="14">
        <f t="shared" ref="O66:O70" si="50">N66*L66</f>
        <v>20</v>
      </c>
      <c r="P66" s="14">
        <v>0</v>
      </c>
      <c r="Q66" s="14">
        <f t="shared" ref="Q66:Q70" si="51">L66*P66</f>
        <v>0</v>
      </c>
      <c r="R66" s="14">
        <v>0</v>
      </c>
      <c r="S66" s="14">
        <f t="shared" ref="S66:S70" si="52">L66*R66</f>
        <v>0</v>
      </c>
      <c r="T66" s="14">
        <v>30</v>
      </c>
      <c r="U66" s="14">
        <f t="shared" ref="U66:U70" si="53">T66*L66</f>
        <v>30</v>
      </c>
      <c r="W66" s="33">
        <v>7</v>
      </c>
      <c r="X66" s="12" t="s">
        <v>127</v>
      </c>
      <c r="Y66" s="14">
        <v>50.5</v>
      </c>
      <c r="Z66" s="35">
        <f t="shared" ref="Z66:Z76" si="54">W66*Y66</f>
        <v>353.5</v>
      </c>
      <c r="AA66" s="14">
        <v>31.35593220338983</v>
      </c>
      <c r="AB66" s="14">
        <f t="shared" ref="AB66:AB76" si="55">W66*AA66</f>
        <v>219.4915254237288</v>
      </c>
      <c r="AC66">
        <v>16.949152542372882</v>
      </c>
      <c r="AD66">
        <f t="shared" ref="AD66:AD76" si="56">W66*AC66</f>
        <v>118.64406779661017</v>
      </c>
      <c r="AE66" s="14">
        <v>35.593220338983052</v>
      </c>
      <c r="AF66" s="14">
        <f t="shared" ref="AF66:AF68" si="57">AE66*W66</f>
        <v>249.15254237288136</v>
      </c>
    </row>
    <row r="67" spans="1:32" x14ac:dyDescent="0.3">
      <c r="A67" s="33">
        <v>3</v>
      </c>
      <c r="B67" s="12" t="s">
        <v>222</v>
      </c>
      <c r="C67" s="14">
        <v>20</v>
      </c>
      <c r="D67" s="14">
        <f t="shared" si="46"/>
        <v>60</v>
      </c>
      <c r="E67" s="14">
        <v>0</v>
      </c>
      <c r="F67" s="14">
        <f t="shared" si="47"/>
        <v>0</v>
      </c>
      <c r="G67" s="14">
        <v>0</v>
      </c>
      <c r="H67" s="14">
        <f t="shared" si="48"/>
        <v>0</v>
      </c>
      <c r="I67" s="14">
        <v>30</v>
      </c>
      <c r="J67" s="14">
        <f t="shared" si="49"/>
        <v>90</v>
      </c>
      <c r="L67" s="33">
        <v>3</v>
      </c>
      <c r="M67" s="12" t="s">
        <v>223</v>
      </c>
      <c r="N67" s="14">
        <v>20</v>
      </c>
      <c r="O67" s="14">
        <f t="shared" si="50"/>
        <v>60</v>
      </c>
      <c r="P67" s="14">
        <v>0</v>
      </c>
      <c r="Q67" s="14">
        <f t="shared" si="51"/>
        <v>0</v>
      </c>
      <c r="R67" s="14">
        <v>0</v>
      </c>
      <c r="S67" s="14">
        <f t="shared" si="52"/>
        <v>0</v>
      </c>
      <c r="T67" s="14">
        <v>30</v>
      </c>
      <c r="U67" s="14">
        <f t="shared" si="53"/>
        <v>90</v>
      </c>
      <c r="W67" s="33">
        <v>3</v>
      </c>
      <c r="X67" s="12" t="s">
        <v>125</v>
      </c>
      <c r="Y67" s="14">
        <v>45.1</v>
      </c>
      <c r="Z67" s="35">
        <f t="shared" si="54"/>
        <v>135.30000000000001</v>
      </c>
      <c r="AA67" s="42">
        <v>35.593220338983052</v>
      </c>
      <c r="AB67" s="14">
        <f t="shared" si="55"/>
        <v>106.77966101694915</v>
      </c>
      <c r="AC67">
        <v>16.949152542372882</v>
      </c>
      <c r="AD67">
        <f t="shared" si="56"/>
        <v>50.847457627118644</v>
      </c>
      <c r="AE67" s="14">
        <v>50.847457627118644</v>
      </c>
      <c r="AF67" s="14">
        <f t="shared" si="57"/>
        <v>152.54237288135593</v>
      </c>
    </row>
    <row r="68" spans="1:32" x14ac:dyDescent="0.3">
      <c r="A68" s="33">
        <v>1</v>
      </c>
      <c r="B68" s="12" t="s">
        <v>223</v>
      </c>
      <c r="C68" s="14">
        <v>20</v>
      </c>
      <c r="D68" s="14">
        <f t="shared" si="46"/>
        <v>20</v>
      </c>
      <c r="E68" s="14">
        <v>0</v>
      </c>
      <c r="F68" s="14">
        <f t="shared" si="47"/>
        <v>0</v>
      </c>
      <c r="G68" s="14">
        <v>0</v>
      </c>
      <c r="H68" s="14">
        <f t="shared" si="48"/>
        <v>0</v>
      </c>
      <c r="I68" s="14">
        <v>30</v>
      </c>
      <c r="J68" s="14">
        <f t="shared" si="49"/>
        <v>30</v>
      </c>
      <c r="L68" s="33">
        <v>1</v>
      </c>
      <c r="M68" s="12" t="s">
        <v>224</v>
      </c>
      <c r="N68" s="14">
        <v>35</v>
      </c>
      <c r="O68" s="14">
        <f t="shared" si="50"/>
        <v>35</v>
      </c>
      <c r="P68" s="14">
        <v>0</v>
      </c>
      <c r="Q68" s="14">
        <f t="shared" si="51"/>
        <v>0</v>
      </c>
      <c r="R68" s="14">
        <v>0</v>
      </c>
      <c r="S68" s="14">
        <f t="shared" si="52"/>
        <v>0</v>
      </c>
      <c r="T68" s="14">
        <v>30</v>
      </c>
      <c r="U68" s="14">
        <f t="shared" si="53"/>
        <v>30</v>
      </c>
      <c r="W68" s="33">
        <v>1</v>
      </c>
      <c r="X68" s="12" t="s">
        <v>126</v>
      </c>
      <c r="Y68" s="14">
        <v>60</v>
      </c>
      <c r="Z68" s="35">
        <f t="shared" si="54"/>
        <v>60</v>
      </c>
      <c r="AA68" s="14">
        <v>39.83050847457627</v>
      </c>
      <c r="AB68" s="14">
        <f t="shared" si="55"/>
        <v>39.83050847457627</v>
      </c>
      <c r="AC68">
        <v>16.949152542372882</v>
      </c>
      <c r="AD68">
        <f t="shared" si="56"/>
        <v>16.949152542372882</v>
      </c>
      <c r="AE68" s="14">
        <v>53.389830508474574</v>
      </c>
      <c r="AF68" s="14">
        <f t="shared" si="57"/>
        <v>53.389830508474574</v>
      </c>
    </row>
    <row r="69" spans="1:32" x14ac:dyDescent="0.3">
      <c r="A69" s="33">
        <v>1</v>
      </c>
      <c r="B69" s="12" t="s">
        <v>225</v>
      </c>
      <c r="C69" s="14">
        <v>50</v>
      </c>
      <c r="D69" s="14">
        <f t="shared" si="46"/>
        <v>50</v>
      </c>
      <c r="E69" s="14">
        <v>0</v>
      </c>
      <c r="F69" s="14">
        <f t="shared" si="47"/>
        <v>0</v>
      </c>
      <c r="G69" s="14">
        <v>0</v>
      </c>
      <c r="H69" s="14">
        <f t="shared" si="48"/>
        <v>0</v>
      </c>
      <c r="I69" s="14">
        <v>30</v>
      </c>
      <c r="J69" s="14">
        <f t="shared" si="49"/>
        <v>30</v>
      </c>
      <c r="L69" s="33">
        <v>1</v>
      </c>
      <c r="M69" s="12" t="s">
        <v>226</v>
      </c>
      <c r="N69" s="14">
        <v>35</v>
      </c>
      <c r="O69" s="14">
        <f t="shared" si="50"/>
        <v>35</v>
      </c>
      <c r="P69" s="14">
        <v>0</v>
      </c>
      <c r="Q69" s="14">
        <f t="shared" si="51"/>
        <v>0</v>
      </c>
      <c r="R69" s="14">
        <v>0</v>
      </c>
      <c r="S69" s="14">
        <f t="shared" si="52"/>
        <v>0</v>
      </c>
      <c r="T69" s="14">
        <v>30</v>
      </c>
      <c r="U69" s="14">
        <f t="shared" si="53"/>
        <v>30</v>
      </c>
      <c r="W69" s="33">
        <v>3</v>
      </c>
      <c r="X69" s="12" t="s">
        <v>188</v>
      </c>
      <c r="Y69" s="14">
        <v>60</v>
      </c>
      <c r="Z69" s="35">
        <f t="shared" si="54"/>
        <v>180</v>
      </c>
      <c r="AA69" s="14">
        <v>56.779661016949156</v>
      </c>
      <c r="AB69" s="14">
        <f t="shared" si="55"/>
        <v>170.33898305084747</v>
      </c>
      <c r="AC69">
        <v>21.1864406779661</v>
      </c>
      <c r="AD69">
        <f t="shared" si="56"/>
        <v>63.559322033898297</v>
      </c>
      <c r="AE69" s="14">
        <v>101.69491525423729</v>
      </c>
      <c r="AF69" s="14">
        <f t="shared" ref="AF69:AF75" si="58">AE69*W70</f>
        <v>1016.9491525423729</v>
      </c>
    </row>
    <row r="70" spans="1:32" x14ac:dyDescent="0.3">
      <c r="A70" s="33">
        <v>8</v>
      </c>
      <c r="B70" s="12" t="s">
        <v>227</v>
      </c>
      <c r="C70" s="14">
        <v>35</v>
      </c>
      <c r="D70" s="14">
        <f t="shared" si="46"/>
        <v>280</v>
      </c>
      <c r="E70" s="14">
        <v>0</v>
      </c>
      <c r="F70" s="14">
        <f t="shared" si="47"/>
        <v>0</v>
      </c>
      <c r="G70" s="14">
        <v>0</v>
      </c>
      <c r="H70" s="14">
        <f t="shared" si="48"/>
        <v>0</v>
      </c>
      <c r="I70" s="14">
        <v>30</v>
      </c>
      <c r="J70" s="14">
        <f t="shared" si="49"/>
        <v>240</v>
      </c>
      <c r="L70" s="33">
        <v>1</v>
      </c>
      <c r="M70" s="12" t="s">
        <v>228</v>
      </c>
      <c r="N70" s="14">
        <v>20</v>
      </c>
      <c r="O70" s="14">
        <f t="shared" si="50"/>
        <v>20</v>
      </c>
      <c r="P70" s="14">
        <v>0</v>
      </c>
      <c r="Q70" s="14">
        <f t="shared" si="51"/>
        <v>0</v>
      </c>
      <c r="R70" s="14">
        <v>0</v>
      </c>
      <c r="S70" s="14">
        <f t="shared" si="52"/>
        <v>0</v>
      </c>
      <c r="T70" s="14">
        <v>30</v>
      </c>
      <c r="U70" s="14">
        <f t="shared" si="53"/>
        <v>30</v>
      </c>
      <c r="W70" s="33">
        <v>10</v>
      </c>
      <c r="X70" s="12" t="s">
        <v>128</v>
      </c>
      <c r="Y70" s="14">
        <v>70</v>
      </c>
      <c r="Z70" s="35">
        <f t="shared" si="54"/>
        <v>700</v>
      </c>
      <c r="AA70" s="14">
        <v>44.067796610169495</v>
      </c>
      <c r="AB70" s="14">
        <f t="shared" si="55"/>
        <v>440.67796610169495</v>
      </c>
      <c r="AC70">
        <v>21.1864406779661</v>
      </c>
      <c r="AD70">
        <f t="shared" si="56"/>
        <v>211.86440677966101</v>
      </c>
      <c r="AE70" s="14">
        <v>71.186440677966104</v>
      </c>
      <c r="AF70" s="14">
        <f t="shared" si="58"/>
        <v>71.186440677966104</v>
      </c>
    </row>
    <row r="71" spans="1:32" x14ac:dyDescent="0.3">
      <c r="A71" s="110" t="s">
        <v>155</v>
      </c>
      <c r="B71" s="111"/>
      <c r="C71" s="116">
        <f>SUM(D65:D70)</f>
        <v>610</v>
      </c>
      <c r="D71" s="117"/>
      <c r="E71" s="116">
        <f>SUM(F65:F70)</f>
        <v>0</v>
      </c>
      <c r="F71" s="117"/>
      <c r="G71" s="116">
        <f>SUM(H65:H70)</f>
        <v>0</v>
      </c>
      <c r="H71" s="117"/>
      <c r="I71" s="116">
        <f>SUM(J65:J70)</f>
        <v>690</v>
      </c>
      <c r="J71" s="117"/>
      <c r="L71" s="108" t="s">
        <v>155</v>
      </c>
      <c r="M71" s="108"/>
      <c r="N71" s="107">
        <f>SUM(O65:O70)</f>
        <v>190</v>
      </c>
      <c r="O71" s="108"/>
      <c r="P71" s="107">
        <f>SUM(Q65:Q70)</f>
        <v>0</v>
      </c>
      <c r="Q71" s="108"/>
      <c r="R71" s="107">
        <f>SUM(S65:S70)</f>
        <v>0</v>
      </c>
      <c r="S71" s="108"/>
      <c r="T71" s="107">
        <f>SUM(U65:U70)</f>
        <v>240</v>
      </c>
      <c r="U71" s="108"/>
      <c r="W71" s="33">
        <v>1</v>
      </c>
      <c r="X71" s="12" t="s">
        <v>132</v>
      </c>
      <c r="Y71" s="14">
        <v>170</v>
      </c>
      <c r="Z71" s="35">
        <f t="shared" si="54"/>
        <v>170</v>
      </c>
      <c r="AA71" s="14">
        <v>85.593220338983045</v>
      </c>
      <c r="AB71" s="14">
        <f t="shared" si="55"/>
        <v>85.593220338983045</v>
      </c>
      <c r="AC71">
        <v>67.79661016949153</v>
      </c>
      <c r="AD71">
        <f t="shared" si="56"/>
        <v>67.79661016949153</v>
      </c>
      <c r="AE71" s="14">
        <v>381.35593220338984</v>
      </c>
      <c r="AF71" s="14">
        <f t="shared" si="58"/>
        <v>1144.0677966101696</v>
      </c>
    </row>
    <row r="72" spans="1:32" x14ac:dyDescent="0.3">
      <c r="A72" s="60" t="s">
        <v>162</v>
      </c>
      <c r="B72" s="60"/>
      <c r="C72" s="74" t="s">
        <v>163</v>
      </c>
      <c r="D72" s="74"/>
      <c r="E72" s="74" t="s">
        <v>163</v>
      </c>
      <c r="F72" s="74"/>
      <c r="G72" s="74" t="s">
        <v>163</v>
      </c>
      <c r="H72" s="74"/>
      <c r="I72" s="74" t="s">
        <v>163</v>
      </c>
      <c r="J72" s="74"/>
      <c r="L72" s="60" t="s">
        <v>162</v>
      </c>
      <c r="M72" s="60"/>
      <c r="N72" s="74" t="s">
        <v>163</v>
      </c>
      <c r="O72" s="74"/>
      <c r="P72" s="74" t="s">
        <v>163</v>
      </c>
      <c r="Q72" s="74"/>
      <c r="R72" s="74" t="s">
        <v>163</v>
      </c>
      <c r="S72" s="74"/>
      <c r="T72" s="74" t="s">
        <v>163</v>
      </c>
      <c r="U72" s="74"/>
      <c r="W72" s="33">
        <v>3</v>
      </c>
      <c r="X72" s="12" t="s">
        <v>134</v>
      </c>
      <c r="Y72" s="14">
        <v>85</v>
      </c>
      <c r="Z72" s="35">
        <f t="shared" si="54"/>
        <v>255</v>
      </c>
      <c r="AA72" s="14"/>
      <c r="AB72" s="14">
        <f t="shared" si="55"/>
        <v>0</v>
      </c>
      <c r="AC72">
        <v>16.949152542372882</v>
      </c>
      <c r="AD72">
        <f t="shared" si="56"/>
        <v>50.847457627118644</v>
      </c>
      <c r="AE72" s="14">
        <v>76.271186440677965</v>
      </c>
      <c r="AF72" s="14">
        <f t="shared" si="58"/>
        <v>228.81355932203388</v>
      </c>
    </row>
    <row r="73" spans="1:32" x14ac:dyDescent="0.3">
      <c r="A73" s="75" t="s">
        <v>164</v>
      </c>
      <c r="B73" s="76"/>
      <c r="C73" s="74" t="s">
        <v>163</v>
      </c>
      <c r="D73" s="74"/>
      <c r="E73" s="74" t="s">
        <v>163</v>
      </c>
      <c r="F73" s="74"/>
      <c r="G73" s="74" t="s">
        <v>163</v>
      </c>
      <c r="H73" s="74"/>
      <c r="I73" s="74" t="s">
        <v>163</v>
      </c>
      <c r="J73" s="74"/>
      <c r="L73" s="75" t="s">
        <v>164</v>
      </c>
      <c r="M73" s="76"/>
      <c r="N73" s="74" t="s">
        <v>163</v>
      </c>
      <c r="O73" s="74"/>
      <c r="P73" s="74" t="s">
        <v>163</v>
      </c>
      <c r="Q73" s="74"/>
      <c r="R73" s="74" t="s">
        <v>163</v>
      </c>
      <c r="S73" s="74"/>
      <c r="T73" s="74" t="s">
        <v>163</v>
      </c>
      <c r="U73" s="74"/>
      <c r="W73" s="33">
        <v>3</v>
      </c>
      <c r="X73" s="12" t="s">
        <v>191</v>
      </c>
      <c r="Y73" s="14">
        <v>72.5</v>
      </c>
      <c r="Z73" s="35">
        <f t="shared" si="54"/>
        <v>217.5</v>
      </c>
      <c r="AA73" s="14">
        <v>39.83050847457627</v>
      </c>
      <c r="AB73" s="14">
        <f t="shared" si="55"/>
        <v>119.4915254237288</v>
      </c>
      <c r="AC73">
        <v>16.949152542372882</v>
      </c>
      <c r="AD73">
        <f t="shared" si="56"/>
        <v>50.847457627118644</v>
      </c>
      <c r="AE73" s="14">
        <v>76.271186440677965</v>
      </c>
      <c r="AF73" s="14">
        <f t="shared" si="58"/>
        <v>76.271186440677965</v>
      </c>
    </row>
    <row r="74" spans="1:32" x14ac:dyDescent="0.3">
      <c r="A74" s="60" t="s">
        <v>165</v>
      </c>
      <c r="B74" s="60"/>
      <c r="C74" s="60" t="s">
        <v>86</v>
      </c>
      <c r="D74" s="60"/>
      <c r="E74" s="60" t="s">
        <v>84</v>
      </c>
      <c r="F74" s="60"/>
      <c r="G74" s="60" t="s">
        <v>166</v>
      </c>
      <c r="H74" s="60"/>
      <c r="I74" s="60" t="s">
        <v>167</v>
      </c>
      <c r="J74" s="60"/>
      <c r="L74" s="60" t="s">
        <v>165</v>
      </c>
      <c r="M74" s="60"/>
      <c r="N74" s="60" t="s">
        <v>86</v>
      </c>
      <c r="O74" s="60"/>
      <c r="P74" s="60" t="s">
        <v>84</v>
      </c>
      <c r="Q74" s="60"/>
      <c r="R74" s="60" t="s">
        <v>166</v>
      </c>
      <c r="S74" s="60"/>
      <c r="T74" s="60" t="s">
        <v>167</v>
      </c>
      <c r="U74" s="60"/>
      <c r="W74" s="33">
        <v>1</v>
      </c>
      <c r="X74" s="12" t="s">
        <v>229</v>
      </c>
      <c r="Y74" s="14">
        <v>91.25</v>
      </c>
      <c r="Z74" s="35">
        <f t="shared" si="54"/>
        <v>91.25</v>
      </c>
      <c r="AA74" s="14">
        <v>56.779661016949156</v>
      </c>
      <c r="AB74" s="14">
        <f t="shared" si="55"/>
        <v>56.779661016949156</v>
      </c>
      <c r="AC74">
        <v>16.949152542372882</v>
      </c>
      <c r="AD74">
        <f t="shared" si="56"/>
        <v>16.949152542372882</v>
      </c>
      <c r="AE74" s="14">
        <v>114.40677966101696</v>
      </c>
      <c r="AF74" s="14">
        <f t="shared" si="58"/>
        <v>114.40677966101696</v>
      </c>
    </row>
    <row r="75" spans="1:32" x14ac:dyDescent="0.3">
      <c r="A75" s="72" t="s">
        <v>168</v>
      </c>
      <c r="B75" s="72"/>
      <c r="C75" s="73">
        <f>SUM(C71,C62,C54)</f>
        <v>4166.7</v>
      </c>
      <c r="D75" s="72"/>
      <c r="E75" s="73">
        <f t="shared" ref="E75" si="59">SUM(E71,E62,E54)</f>
        <v>2005.0847457627119</v>
      </c>
      <c r="F75" s="72"/>
      <c r="G75" s="73">
        <f t="shared" ref="G75" si="60">SUM(G71,G62,G54)</f>
        <v>1622.8813559322034</v>
      </c>
      <c r="H75" s="72"/>
      <c r="I75" s="73">
        <f t="shared" ref="I75" si="61">SUM(I71,I62,I54)</f>
        <v>3837.4576271186438</v>
      </c>
      <c r="J75" s="72"/>
      <c r="L75" s="72" t="s">
        <v>168</v>
      </c>
      <c r="M75" s="72"/>
      <c r="N75" s="73">
        <f>SUM(N71,N62,N53)</f>
        <v>1787.6999999999998</v>
      </c>
      <c r="O75" s="72"/>
      <c r="P75" s="73">
        <f t="shared" ref="P75" si="62">SUM(P71,P62,P53)</f>
        <v>936.4406779661017</v>
      </c>
      <c r="Q75" s="72"/>
      <c r="R75" s="73">
        <f t="shared" ref="R75" si="63">SUM(R71,R62,R53)</f>
        <v>313.5593220338983</v>
      </c>
      <c r="S75" s="72"/>
      <c r="T75" s="73">
        <f t="shared" ref="T75" si="64">SUM(T71,T62,T53)</f>
        <v>1629.8305084745762</v>
      </c>
      <c r="U75" s="72"/>
      <c r="W75" s="33">
        <v>1</v>
      </c>
      <c r="X75" s="12" t="s">
        <v>136</v>
      </c>
      <c r="Y75" s="14">
        <v>60</v>
      </c>
      <c r="Z75" s="35">
        <f t="shared" si="54"/>
        <v>60</v>
      </c>
      <c r="AA75" s="14">
        <v>31.35593220338983</v>
      </c>
      <c r="AB75" s="14">
        <f t="shared" si="55"/>
        <v>31.35593220338983</v>
      </c>
      <c r="AC75">
        <v>16.949152542372882</v>
      </c>
      <c r="AD75">
        <f t="shared" si="56"/>
        <v>16.949152542372882</v>
      </c>
      <c r="AE75" s="14">
        <v>33.898305084745765</v>
      </c>
      <c r="AF75" s="14">
        <f t="shared" si="58"/>
        <v>33.898305084745765</v>
      </c>
    </row>
    <row r="76" spans="1:32" x14ac:dyDescent="0.3">
      <c r="W76" s="33">
        <v>1</v>
      </c>
      <c r="X76" s="12" t="s">
        <v>190</v>
      </c>
      <c r="Y76" s="14">
        <v>70</v>
      </c>
      <c r="Z76" s="35">
        <f t="shared" si="54"/>
        <v>70</v>
      </c>
      <c r="AA76" s="14">
        <v>52.542372881355931</v>
      </c>
      <c r="AB76" s="14">
        <f t="shared" si="55"/>
        <v>52.542372881355931</v>
      </c>
      <c r="AC76">
        <v>0</v>
      </c>
      <c r="AD76">
        <f t="shared" si="56"/>
        <v>0</v>
      </c>
      <c r="AE76" s="14">
        <v>101.69491525423729</v>
      </c>
      <c r="AF76" s="14">
        <f>AE76*W76</f>
        <v>101.69491525423729</v>
      </c>
    </row>
    <row r="77" spans="1:32" x14ac:dyDescent="0.3">
      <c r="W77" s="84" t="s">
        <v>120</v>
      </c>
      <c r="X77" s="84"/>
      <c r="Y77" s="120">
        <f>SUM(Z64:Z76)</f>
        <v>2364.5500000000002</v>
      </c>
      <c r="Z77" s="84"/>
      <c r="AA77" s="120">
        <f>SUM(AB64:AB76)</f>
        <v>1377.1186440677964</v>
      </c>
      <c r="AB77" s="84"/>
      <c r="AC77" s="120">
        <f>SUM(AD64:AD76)</f>
        <v>682.2033898305084</v>
      </c>
      <c r="AD77" s="84"/>
      <c r="AE77" s="120">
        <f>SUM(AF64:AF76)</f>
        <v>3266.1016949152549</v>
      </c>
      <c r="AF77" s="84"/>
    </row>
    <row r="78" spans="1:32" x14ac:dyDescent="0.3">
      <c r="W78" s="124" t="s">
        <v>230</v>
      </c>
      <c r="X78" s="125"/>
      <c r="Y78" s="125"/>
      <c r="Z78" s="125"/>
      <c r="AA78" s="125"/>
      <c r="AB78" s="125"/>
      <c r="AC78" s="125"/>
      <c r="AD78" s="125"/>
      <c r="AE78" s="125"/>
      <c r="AF78" s="125"/>
    </row>
    <row r="79" spans="1:32" x14ac:dyDescent="0.3">
      <c r="W79" s="33">
        <v>2</v>
      </c>
      <c r="X79" s="12" t="s">
        <v>140</v>
      </c>
      <c r="Y79" s="16">
        <v>20</v>
      </c>
      <c r="Z79" s="14">
        <f>W79*Y79</f>
        <v>40</v>
      </c>
      <c r="AA79" s="16">
        <v>0</v>
      </c>
      <c r="AB79" s="14">
        <f>AA79*W79</f>
        <v>0</v>
      </c>
      <c r="AC79" s="14">
        <v>0</v>
      </c>
      <c r="AD79" s="14">
        <f>AC79*W79</f>
        <v>0</v>
      </c>
      <c r="AE79" s="16">
        <v>30</v>
      </c>
      <c r="AF79" s="14">
        <f>AE79*W79</f>
        <v>60</v>
      </c>
    </row>
    <row r="80" spans="1:32" x14ac:dyDescent="0.3">
      <c r="W80" s="33">
        <v>7</v>
      </c>
      <c r="X80" s="12" t="s">
        <v>231</v>
      </c>
      <c r="Y80" s="16">
        <v>20</v>
      </c>
      <c r="Z80" s="14">
        <f t="shared" ref="Z80:Z90" si="65">W80*Y80</f>
        <v>140</v>
      </c>
      <c r="AA80" s="16">
        <v>0</v>
      </c>
      <c r="AB80" s="14">
        <f t="shared" ref="AB80:AB90" si="66">AA80*W80</f>
        <v>0</v>
      </c>
      <c r="AC80" s="14">
        <v>0</v>
      </c>
      <c r="AD80" s="14">
        <f t="shared" ref="AD80:AD90" si="67">AC80*W80</f>
        <v>0</v>
      </c>
      <c r="AE80" s="16">
        <v>30</v>
      </c>
      <c r="AF80" s="14">
        <f t="shared" ref="AF80:AF90" si="68">AE80*W80</f>
        <v>210</v>
      </c>
    </row>
    <row r="81" spans="23:32" x14ac:dyDescent="0.3">
      <c r="W81" s="33">
        <v>3</v>
      </c>
      <c r="X81" s="12" t="s">
        <v>232</v>
      </c>
      <c r="Y81" s="16">
        <v>20</v>
      </c>
      <c r="Z81" s="14">
        <f t="shared" si="65"/>
        <v>60</v>
      </c>
      <c r="AA81" s="16">
        <v>0</v>
      </c>
      <c r="AB81" s="14">
        <f t="shared" si="66"/>
        <v>0</v>
      </c>
      <c r="AC81" s="14">
        <v>0</v>
      </c>
      <c r="AD81" s="14">
        <f t="shared" si="67"/>
        <v>0</v>
      </c>
      <c r="AE81" s="16">
        <v>30</v>
      </c>
      <c r="AF81" s="14">
        <f t="shared" si="68"/>
        <v>90</v>
      </c>
    </row>
    <row r="82" spans="23:32" x14ac:dyDescent="0.3">
      <c r="W82" s="33">
        <v>1</v>
      </c>
      <c r="X82" s="12" t="s">
        <v>146</v>
      </c>
      <c r="Y82" s="16">
        <v>20</v>
      </c>
      <c r="Z82" s="14">
        <f t="shared" si="65"/>
        <v>20</v>
      </c>
      <c r="AA82" s="16">
        <v>0</v>
      </c>
      <c r="AB82" s="14">
        <f t="shared" si="66"/>
        <v>0</v>
      </c>
      <c r="AC82" s="14">
        <v>0</v>
      </c>
      <c r="AD82" s="14">
        <f t="shared" si="67"/>
        <v>0</v>
      </c>
      <c r="AE82" s="16">
        <v>30</v>
      </c>
      <c r="AF82" s="14">
        <f t="shared" si="68"/>
        <v>30</v>
      </c>
    </row>
    <row r="83" spans="23:32" x14ac:dyDescent="0.3">
      <c r="W83" s="33">
        <v>3</v>
      </c>
      <c r="X83" s="12" t="s">
        <v>233</v>
      </c>
      <c r="Y83" s="16">
        <v>20</v>
      </c>
      <c r="Z83" s="14">
        <f t="shared" si="65"/>
        <v>60</v>
      </c>
      <c r="AA83" s="16">
        <v>0</v>
      </c>
      <c r="AB83" s="14">
        <f t="shared" si="66"/>
        <v>0</v>
      </c>
      <c r="AC83" s="14">
        <v>0</v>
      </c>
      <c r="AD83" s="14">
        <f t="shared" si="67"/>
        <v>0</v>
      </c>
      <c r="AE83" s="16">
        <v>30</v>
      </c>
      <c r="AF83" s="14">
        <f t="shared" si="68"/>
        <v>90</v>
      </c>
    </row>
    <row r="84" spans="23:32" x14ac:dyDescent="0.3">
      <c r="W84" s="33">
        <v>10</v>
      </c>
      <c r="X84" s="12" t="s">
        <v>234</v>
      </c>
      <c r="Y84" s="16">
        <v>20</v>
      </c>
      <c r="Z84" s="14">
        <f t="shared" si="65"/>
        <v>200</v>
      </c>
      <c r="AA84" s="16">
        <v>0</v>
      </c>
      <c r="AB84" s="14">
        <f t="shared" si="66"/>
        <v>0</v>
      </c>
      <c r="AC84" s="14">
        <v>0</v>
      </c>
      <c r="AD84" s="14">
        <f t="shared" si="67"/>
        <v>0</v>
      </c>
      <c r="AE84" s="16">
        <v>30</v>
      </c>
      <c r="AF84" s="14">
        <f t="shared" si="68"/>
        <v>300</v>
      </c>
    </row>
    <row r="85" spans="23:32" x14ac:dyDescent="0.3">
      <c r="W85" s="33">
        <v>1</v>
      </c>
      <c r="X85" s="12" t="s">
        <v>235</v>
      </c>
      <c r="Y85" s="16">
        <v>50</v>
      </c>
      <c r="Z85" s="14">
        <f t="shared" si="65"/>
        <v>50</v>
      </c>
      <c r="AA85" s="16">
        <v>0</v>
      </c>
      <c r="AB85" s="14">
        <f t="shared" si="66"/>
        <v>0</v>
      </c>
      <c r="AC85" s="14">
        <v>0</v>
      </c>
      <c r="AD85" s="14">
        <f t="shared" si="67"/>
        <v>0</v>
      </c>
      <c r="AE85" s="16">
        <v>30</v>
      </c>
      <c r="AF85" s="14">
        <f t="shared" si="68"/>
        <v>30</v>
      </c>
    </row>
    <row r="86" spans="23:32" x14ac:dyDescent="0.3">
      <c r="W86" s="33">
        <v>3</v>
      </c>
      <c r="X86" s="12" t="s">
        <v>152</v>
      </c>
      <c r="Y86" s="16">
        <v>35</v>
      </c>
      <c r="Z86" s="14">
        <f t="shared" si="65"/>
        <v>105</v>
      </c>
      <c r="AA86" s="16">
        <v>0</v>
      </c>
      <c r="AB86" s="14">
        <f t="shared" si="66"/>
        <v>0</v>
      </c>
      <c r="AC86" s="14">
        <v>0</v>
      </c>
      <c r="AD86" s="14">
        <f t="shared" si="67"/>
        <v>0</v>
      </c>
      <c r="AE86" s="16">
        <v>30</v>
      </c>
      <c r="AF86" s="14">
        <f t="shared" si="68"/>
        <v>90</v>
      </c>
    </row>
    <row r="87" spans="23:32" x14ac:dyDescent="0.3">
      <c r="W87" s="33">
        <v>3</v>
      </c>
      <c r="X87" s="12" t="s">
        <v>236</v>
      </c>
      <c r="Y87" s="16">
        <v>35</v>
      </c>
      <c r="Z87" s="14">
        <f t="shared" si="65"/>
        <v>105</v>
      </c>
      <c r="AA87" s="16">
        <v>0</v>
      </c>
      <c r="AB87" s="14">
        <f t="shared" si="66"/>
        <v>0</v>
      </c>
      <c r="AC87" s="14">
        <v>0</v>
      </c>
      <c r="AD87" s="14">
        <f t="shared" si="67"/>
        <v>0</v>
      </c>
      <c r="AE87" s="16">
        <v>30</v>
      </c>
      <c r="AF87" s="14">
        <f t="shared" si="68"/>
        <v>90</v>
      </c>
    </row>
    <row r="88" spans="23:32" x14ac:dyDescent="0.3">
      <c r="W88" s="33">
        <v>1</v>
      </c>
      <c r="X88" s="12" t="s">
        <v>237</v>
      </c>
      <c r="Y88" s="16">
        <v>35</v>
      </c>
      <c r="Z88" s="14">
        <f t="shared" si="65"/>
        <v>35</v>
      </c>
      <c r="AA88" s="16">
        <v>0</v>
      </c>
      <c r="AB88" s="14">
        <f t="shared" si="66"/>
        <v>0</v>
      </c>
      <c r="AC88" s="14">
        <v>0</v>
      </c>
      <c r="AD88" s="14">
        <f t="shared" si="67"/>
        <v>0</v>
      </c>
      <c r="AE88" s="16">
        <v>30</v>
      </c>
      <c r="AF88" s="14">
        <f t="shared" si="68"/>
        <v>30</v>
      </c>
    </row>
    <row r="89" spans="23:32" x14ac:dyDescent="0.3">
      <c r="W89" s="33">
        <v>1</v>
      </c>
      <c r="X89" s="12" t="s">
        <v>154</v>
      </c>
      <c r="Y89" s="16">
        <v>0</v>
      </c>
      <c r="Z89" s="14">
        <f t="shared" si="65"/>
        <v>0</v>
      </c>
      <c r="AA89" s="16">
        <v>0</v>
      </c>
      <c r="AB89" s="14">
        <f t="shared" si="66"/>
        <v>0</v>
      </c>
      <c r="AC89" s="14">
        <v>0</v>
      </c>
      <c r="AD89" s="14">
        <f t="shared" si="67"/>
        <v>0</v>
      </c>
      <c r="AE89" s="16">
        <v>30</v>
      </c>
      <c r="AF89" s="14">
        <f t="shared" si="68"/>
        <v>30</v>
      </c>
    </row>
    <row r="90" spans="23:32" x14ac:dyDescent="0.3">
      <c r="W90" s="33">
        <v>1</v>
      </c>
      <c r="X90" s="12" t="s">
        <v>238</v>
      </c>
      <c r="Y90" s="16">
        <v>35</v>
      </c>
      <c r="Z90" s="14">
        <f t="shared" si="65"/>
        <v>35</v>
      </c>
      <c r="AA90" s="16">
        <v>0</v>
      </c>
      <c r="AB90" s="14">
        <f t="shared" si="66"/>
        <v>0</v>
      </c>
      <c r="AC90" s="14">
        <v>0</v>
      </c>
      <c r="AD90" s="14">
        <f t="shared" si="67"/>
        <v>0</v>
      </c>
      <c r="AE90" s="16">
        <v>30</v>
      </c>
      <c r="AF90" s="14">
        <f t="shared" si="68"/>
        <v>30</v>
      </c>
    </row>
    <row r="91" spans="23:32" x14ac:dyDescent="0.3">
      <c r="W91" s="84" t="s">
        <v>239</v>
      </c>
      <c r="X91" s="84"/>
      <c r="Y91" s="120">
        <f>SUM(Z78:Z90)</f>
        <v>850</v>
      </c>
      <c r="Z91" s="84"/>
      <c r="AA91" s="120">
        <f>SUM(AB78:AB90)</f>
        <v>0</v>
      </c>
      <c r="AB91" s="84"/>
      <c r="AC91" s="120">
        <f>SUM(AD78:AD90)</f>
        <v>0</v>
      </c>
      <c r="AD91" s="84"/>
      <c r="AE91" s="120">
        <f>SUM(AF78:AF90)</f>
        <v>1080</v>
      </c>
      <c r="AF91" s="84"/>
    </row>
    <row r="92" spans="23:32" x14ac:dyDescent="0.3">
      <c r="W92" s="60" t="s">
        <v>162</v>
      </c>
      <c r="X92" s="60"/>
      <c r="Y92" s="74" t="s">
        <v>163</v>
      </c>
      <c r="Z92" s="74"/>
      <c r="AA92" s="74" t="s">
        <v>163</v>
      </c>
      <c r="AB92" s="74"/>
      <c r="AC92" s="74" t="s">
        <v>163</v>
      </c>
      <c r="AD92" s="74"/>
      <c r="AE92" s="74" t="s">
        <v>163</v>
      </c>
      <c r="AF92" s="74"/>
    </row>
    <row r="93" spans="23:32" x14ac:dyDescent="0.3">
      <c r="W93" s="75" t="s">
        <v>164</v>
      </c>
      <c r="X93" s="76"/>
      <c r="Y93" s="74" t="s">
        <v>163</v>
      </c>
      <c r="Z93" s="74"/>
      <c r="AA93" s="74" t="s">
        <v>163</v>
      </c>
      <c r="AB93" s="74"/>
      <c r="AC93" s="74" t="s">
        <v>163</v>
      </c>
      <c r="AD93" s="74"/>
      <c r="AE93" s="74" t="s">
        <v>163</v>
      </c>
      <c r="AF93" s="74"/>
    </row>
    <row r="94" spans="23:32" x14ac:dyDescent="0.3">
      <c r="W94" s="60" t="s">
        <v>165</v>
      </c>
      <c r="X94" s="60"/>
      <c r="Y94" s="60" t="s">
        <v>86</v>
      </c>
      <c r="Z94" s="60"/>
      <c r="AA94" s="60" t="s">
        <v>84</v>
      </c>
      <c r="AB94" s="60"/>
      <c r="AC94" s="60" t="s">
        <v>166</v>
      </c>
      <c r="AD94" s="60"/>
      <c r="AE94" s="60" t="s">
        <v>167</v>
      </c>
      <c r="AF94" s="60"/>
    </row>
    <row r="95" spans="23:32" x14ac:dyDescent="0.3">
      <c r="W95" s="72" t="s">
        <v>168</v>
      </c>
      <c r="X95" s="72"/>
      <c r="Y95" s="73">
        <f>SUM(Y91,Y77,Y62)</f>
        <v>6155.8</v>
      </c>
      <c r="Z95" s="72"/>
      <c r="AA95" s="73">
        <f t="shared" ref="AA95" si="69">SUM(AA91,AA77,AA62)</f>
        <v>3177.9661016949153</v>
      </c>
      <c r="AB95" s="72"/>
      <c r="AC95" s="73">
        <f t="shared" ref="AC95" si="70">SUM(AC91,AC77,AC62)</f>
        <v>2368.6440677966102</v>
      </c>
      <c r="AD95" s="72"/>
      <c r="AE95" s="73">
        <f t="shared" ref="AE95" si="71">SUM(AE91,AE77,AE62)</f>
        <v>6930.8474576271201</v>
      </c>
      <c r="AF95" s="72"/>
    </row>
  </sheetData>
  <mergeCells count="225">
    <mergeCell ref="T38:U38"/>
    <mergeCell ref="G36:H36"/>
    <mergeCell ref="C36:D36"/>
    <mergeCell ref="E36:F36"/>
    <mergeCell ref="I36:J36"/>
    <mergeCell ref="A36:B36"/>
    <mergeCell ref="L38:M38"/>
    <mergeCell ref="N38:O38"/>
    <mergeCell ref="P38:Q38"/>
    <mergeCell ref="R38:S38"/>
    <mergeCell ref="L37:M37"/>
    <mergeCell ref="N37:O37"/>
    <mergeCell ref="P37:Q37"/>
    <mergeCell ref="R37:S37"/>
    <mergeCell ref="T37:U37"/>
    <mergeCell ref="W95:X95"/>
    <mergeCell ref="Y95:Z95"/>
    <mergeCell ref="AA95:AB95"/>
    <mergeCell ref="AC95:AD95"/>
    <mergeCell ref="AE95:AF95"/>
    <mergeCell ref="W94:X94"/>
    <mergeCell ref="Y94:Z94"/>
    <mergeCell ref="AA94:AB94"/>
    <mergeCell ref="AC94:AD94"/>
    <mergeCell ref="AE94:AF94"/>
    <mergeCell ref="W93:X93"/>
    <mergeCell ref="Y93:Z93"/>
    <mergeCell ref="AA93:AB93"/>
    <mergeCell ref="AC93:AD93"/>
    <mergeCell ref="AE93:AF93"/>
    <mergeCell ref="W92:X92"/>
    <mergeCell ref="Y92:Z92"/>
    <mergeCell ref="AA92:AB92"/>
    <mergeCell ref="AC92:AD92"/>
    <mergeCell ref="AE92:AF92"/>
    <mergeCell ref="AE77:AF77"/>
    <mergeCell ref="W63:AF63"/>
    <mergeCell ref="W78:AF78"/>
    <mergeCell ref="W91:X91"/>
    <mergeCell ref="Y91:Z91"/>
    <mergeCell ref="AA91:AB91"/>
    <mergeCell ref="AC91:AD91"/>
    <mergeCell ref="AE91:AF91"/>
    <mergeCell ref="W77:X77"/>
    <mergeCell ref="Y77:Z77"/>
    <mergeCell ref="AA77:AB77"/>
    <mergeCell ref="AC77:AD77"/>
    <mergeCell ref="AE47:AF47"/>
    <mergeCell ref="W62:X62"/>
    <mergeCell ref="Y62:Z62"/>
    <mergeCell ref="AA62:AB62"/>
    <mergeCell ref="AC62:AD62"/>
    <mergeCell ref="AE62:AF62"/>
    <mergeCell ref="W46:AB46"/>
    <mergeCell ref="W47:X47"/>
    <mergeCell ref="Y47:Z47"/>
    <mergeCell ref="AA47:AB47"/>
    <mergeCell ref="AC47:AD47"/>
    <mergeCell ref="L75:M75"/>
    <mergeCell ref="N75:O75"/>
    <mergeCell ref="P75:Q75"/>
    <mergeCell ref="R75:S75"/>
    <mergeCell ref="T75:U75"/>
    <mergeCell ref="L74:M74"/>
    <mergeCell ref="N74:O74"/>
    <mergeCell ref="P74:Q74"/>
    <mergeCell ref="R74:S74"/>
    <mergeCell ref="T74:U74"/>
    <mergeCell ref="L73:M73"/>
    <mergeCell ref="N73:O73"/>
    <mergeCell ref="P73:Q73"/>
    <mergeCell ref="R73:S73"/>
    <mergeCell ref="T73:U73"/>
    <mergeCell ref="L72:M72"/>
    <mergeCell ref="N72:O72"/>
    <mergeCell ref="P72:Q72"/>
    <mergeCell ref="R72:S72"/>
    <mergeCell ref="T72:U72"/>
    <mergeCell ref="L63:U63"/>
    <mergeCell ref="L71:M71"/>
    <mergeCell ref="N71:O71"/>
    <mergeCell ref="P71:Q71"/>
    <mergeCell ref="R71:S71"/>
    <mergeCell ref="T71:U71"/>
    <mergeCell ref="L62:M62"/>
    <mergeCell ref="N62:O62"/>
    <mergeCell ref="P62:Q62"/>
    <mergeCell ref="R62:S62"/>
    <mergeCell ref="T62:U62"/>
    <mergeCell ref="R46:S46"/>
    <mergeCell ref="T46:U46"/>
    <mergeCell ref="L53:M53"/>
    <mergeCell ref="N53:O53"/>
    <mergeCell ref="P53:Q53"/>
    <mergeCell ref="R53:S53"/>
    <mergeCell ref="T53:U53"/>
    <mergeCell ref="L45:Q45"/>
    <mergeCell ref="L46:M46"/>
    <mergeCell ref="N46:O46"/>
    <mergeCell ref="P46:Q46"/>
    <mergeCell ref="L54:U54"/>
    <mergeCell ref="A75:B75"/>
    <mergeCell ref="C75:D75"/>
    <mergeCell ref="E75:F75"/>
    <mergeCell ref="G75:H75"/>
    <mergeCell ref="I75:J75"/>
    <mergeCell ref="A74:B74"/>
    <mergeCell ref="C74:D74"/>
    <mergeCell ref="E74:F74"/>
    <mergeCell ref="G74:H74"/>
    <mergeCell ref="I74:J74"/>
    <mergeCell ref="A73:B73"/>
    <mergeCell ref="C73:D73"/>
    <mergeCell ref="E73:F73"/>
    <mergeCell ref="G73:H73"/>
    <mergeCell ref="I73:J73"/>
    <mergeCell ref="A72:B72"/>
    <mergeCell ref="C72:D72"/>
    <mergeCell ref="E72:F72"/>
    <mergeCell ref="G72:H72"/>
    <mergeCell ref="I72:J72"/>
    <mergeCell ref="A63:J63"/>
    <mergeCell ref="A71:B71"/>
    <mergeCell ref="C71:D71"/>
    <mergeCell ref="E71:F71"/>
    <mergeCell ref="G71:H71"/>
    <mergeCell ref="I71:J71"/>
    <mergeCell ref="A62:B62"/>
    <mergeCell ref="C62:D62"/>
    <mergeCell ref="E62:F62"/>
    <mergeCell ref="G62:H62"/>
    <mergeCell ref="I62:J62"/>
    <mergeCell ref="G46:H46"/>
    <mergeCell ref="I46:J46"/>
    <mergeCell ref="A54:B54"/>
    <mergeCell ref="C54:D54"/>
    <mergeCell ref="E54:F54"/>
    <mergeCell ref="G54:H54"/>
    <mergeCell ref="I54:J54"/>
    <mergeCell ref="A55:J55"/>
    <mergeCell ref="I2:J2"/>
    <mergeCell ref="A45:F45"/>
    <mergeCell ref="A46:B46"/>
    <mergeCell ref="C46:D46"/>
    <mergeCell ref="E46:F46"/>
    <mergeCell ref="A1:F1"/>
    <mergeCell ref="A2:B2"/>
    <mergeCell ref="C2:D2"/>
    <mergeCell ref="E2:F2"/>
    <mergeCell ref="G2:H2"/>
    <mergeCell ref="A13:B13"/>
    <mergeCell ref="A14:J14"/>
    <mergeCell ref="A24:B24"/>
    <mergeCell ref="C24:D24"/>
    <mergeCell ref="E24:F24"/>
    <mergeCell ref="G24:H24"/>
    <mergeCell ref="I24:J24"/>
    <mergeCell ref="E13:F13"/>
    <mergeCell ref="C13:D13"/>
    <mergeCell ref="G13:H13"/>
    <mergeCell ref="I13:J13"/>
    <mergeCell ref="A25:J25"/>
    <mergeCell ref="A35:B35"/>
    <mergeCell ref="C35:D35"/>
    <mergeCell ref="E35:F35"/>
    <mergeCell ref="G35:H35"/>
    <mergeCell ref="I35:J35"/>
    <mergeCell ref="A40:B40"/>
    <mergeCell ref="C40:D40"/>
    <mergeCell ref="E40:F40"/>
    <mergeCell ref="G40:H40"/>
    <mergeCell ref="I40:J40"/>
    <mergeCell ref="T2:U2"/>
    <mergeCell ref="A39:B39"/>
    <mergeCell ref="C39:D39"/>
    <mergeCell ref="E39:F39"/>
    <mergeCell ref="G39:H39"/>
    <mergeCell ref="I39:J39"/>
    <mergeCell ref="A37:B37"/>
    <mergeCell ref="C37:D37"/>
    <mergeCell ref="E37:F37"/>
    <mergeCell ref="G37:H37"/>
    <mergeCell ref="I37:J37"/>
    <mergeCell ref="A38:B38"/>
    <mergeCell ref="C38:D38"/>
    <mergeCell ref="E38:F38"/>
    <mergeCell ref="G38:H38"/>
    <mergeCell ref="I38:J38"/>
    <mergeCell ref="L1:Q1"/>
    <mergeCell ref="L2:M2"/>
    <mergeCell ref="N2:O2"/>
    <mergeCell ref="P2:Q2"/>
    <mergeCell ref="R2:S2"/>
    <mergeCell ref="L26:U26"/>
    <mergeCell ref="L14:U14"/>
    <mergeCell ref="L13:M13"/>
    <mergeCell ref="N13:O13"/>
    <mergeCell ref="P13:Q13"/>
    <mergeCell ref="R13:S13"/>
    <mergeCell ref="T13:U13"/>
    <mergeCell ref="L25:M25"/>
    <mergeCell ref="N25:O25"/>
    <mergeCell ref="P25:Q25"/>
    <mergeCell ref="R25:S25"/>
    <mergeCell ref="T25:U25"/>
    <mergeCell ref="L40:M40"/>
    <mergeCell ref="N40:O40"/>
    <mergeCell ref="P40:Q40"/>
    <mergeCell ref="R40:S40"/>
    <mergeCell ref="T40:U40"/>
    <mergeCell ref="L39:M39"/>
    <mergeCell ref="N39:O39"/>
    <mergeCell ref="P39:Q39"/>
    <mergeCell ref="R39:S39"/>
    <mergeCell ref="T39:U39"/>
    <mergeCell ref="L42:M42"/>
    <mergeCell ref="N42:O42"/>
    <mergeCell ref="P42:Q42"/>
    <mergeCell ref="R42:S42"/>
    <mergeCell ref="T42:U42"/>
    <mergeCell ref="L41:M41"/>
    <mergeCell ref="N41:O41"/>
    <mergeCell ref="P41:Q41"/>
    <mergeCell ref="R41:S41"/>
    <mergeCell ref="T41:U4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ED38A-EC17-4120-A849-E97C78701A4C}">
  <dimension ref="A1:H38"/>
  <sheetViews>
    <sheetView workbookViewId="0">
      <selection activeCell="B9" sqref="B9"/>
    </sheetView>
  </sheetViews>
  <sheetFormatPr baseColWidth="10" defaultColWidth="11.44140625" defaultRowHeight="14.4" x14ac:dyDescent="0.3"/>
  <cols>
    <col min="2" max="2" width="51.33203125" bestFit="1" customWidth="1"/>
    <col min="4" max="4" width="11.88671875" bestFit="1" customWidth="1"/>
    <col min="6" max="6" width="11.88671875" bestFit="1" customWidth="1"/>
  </cols>
  <sheetData>
    <row r="1" spans="1:8" x14ac:dyDescent="0.3">
      <c r="A1" s="125" t="s">
        <v>94</v>
      </c>
      <c r="B1" s="125"/>
      <c r="C1" s="138" t="s">
        <v>9</v>
      </c>
      <c r="D1" s="138"/>
      <c r="E1" s="139" t="s">
        <v>95</v>
      </c>
      <c r="F1" s="139"/>
      <c r="G1" s="77" t="s">
        <v>98</v>
      </c>
      <c r="H1" s="77"/>
    </row>
    <row r="2" spans="1:8" x14ac:dyDescent="0.3">
      <c r="A2" s="32" t="s">
        <v>5</v>
      </c>
      <c r="B2" s="32" t="s">
        <v>100</v>
      </c>
      <c r="C2" s="32" t="s">
        <v>101</v>
      </c>
      <c r="D2" s="32" t="s">
        <v>102</v>
      </c>
      <c r="E2" s="32" t="s">
        <v>101</v>
      </c>
      <c r="F2" s="38" t="s">
        <v>102</v>
      </c>
      <c r="G2" s="32" t="s">
        <v>101</v>
      </c>
      <c r="H2" s="32" t="s">
        <v>102</v>
      </c>
    </row>
    <row r="3" spans="1:8" x14ac:dyDescent="0.3">
      <c r="A3" s="33">
        <v>1</v>
      </c>
      <c r="B3" s="12" t="s">
        <v>240</v>
      </c>
      <c r="C3" s="16">
        <v>20.338983050847457</v>
      </c>
      <c r="D3" s="14">
        <f>+C3*A3</f>
        <v>20.338983050847457</v>
      </c>
      <c r="E3" s="16">
        <v>30.9</v>
      </c>
      <c r="F3" s="39">
        <f>E3*A3</f>
        <v>30.9</v>
      </c>
      <c r="G3" s="35">
        <v>10.169491525423728</v>
      </c>
      <c r="H3" s="35">
        <f>A3*G3</f>
        <v>10.169491525423728</v>
      </c>
    </row>
    <row r="4" spans="1:8" x14ac:dyDescent="0.3">
      <c r="A4" s="33">
        <v>4</v>
      </c>
      <c r="B4" s="12" t="s">
        <v>241</v>
      </c>
      <c r="C4" s="16">
        <v>83.050847457627114</v>
      </c>
      <c r="D4" s="14">
        <f>+C4*A4</f>
        <v>332.20338983050846</v>
      </c>
      <c r="E4" s="16">
        <v>65.5</v>
      </c>
      <c r="F4" s="39">
        <f t="shared" ref="F4:F10" si="0">E4*A4</f>
        <v>262</v>
      </c>
      <c r="G4" s="35">
        <v>35.593220338983052</v>
      </c>
      <c r="H4" s="35">
        <f t="shared" ref="H4:H10" si="1">A4*G4</f>
        <v>142.37288135593221</v>
      </c>
    </row>
    <row r="5" spans="1:8" x14ac:dyDescent="0.3">
      <c r="A5" s="33">
        <v>2</v>
      </c>
      <c r="B5" s="12" t="s">
        <v>242</v>
      </c>
      <c r="C5" s="16">
        <v>166.10169491525423</v>
      </c>
      <c r="D5" s="14">
        <f t="shared" ref="D5:D10" si="2">+C5*A5</f>
        <v>332.20338983050846</v>
      </c>
      <c r="E5" s="16">
        <v>89.3</v>
      </c>
      <c r="F5" s="39">
        <f t="shared" si="0"/>
        <v>178.6</v>
      </c>
      <c r="G5" s="35">
        <v>71.186440677966104</v>
      </c>
      <c r="H5" s="35">
        <f t="shared" si="1"/>
        <v>142.37288135593221</v>
      </c>
    </row>
    <row r="6" spans="1:8" x14ac:dyDescent="0.3">
      <c r="A6" s="33">
        <v>2</v>
      </c>
      <c r="B6" s="12" t="s">
        <v>243</v>
      </c>
      <c r="C6" s="16">
        <v>215.25423728813558</v>
      </c>
      <c r="D6" s="14">
        <f t="shared" si="2"/>
        <v>430.50847457627117</v>
      </c>
      <c r="E6" s="16">
        <v>595</v>
      </c>
      <c r="F6" s="39">
        <f t="shared" si="0"/>
        <v>1190</v>
      </c>
      <c r="G6" s="35">
        <v>254.23728813559322</v>
      </c>
      <c r="H6" s="35">
        <f t="shared" si="1"/>
        <v>508.47457627118644</v>
      </c>
    </row>
    <row r="7" spans="1:8" x14ac:dyDescent="0.3">
      <c r="A7" s="33">
        <v>2</v>
      </c>
      <c r="B7" s="12" t="s">
        <v>244</v>
      </c>
      <c r="C7" s="16">
        <v>211.86440677966101</v>
      </c>
      <c r="D7" s="14">
        <f t="shared" si="2"/>
        <v>423.72881355932202</v>
      </c>
      <c r="E7" s="16">
        <v>206.3</v>
      </c>
      <c r="F7" s="39">
        <f t="shared" si="0"/>
        <v>412.6</v>
      </c>
      <c r="G7" s="35">
        <v>101.69491525423729</v>
      </c>
      <c r="H7" s="35">
        <f t="shared" si="1"/>
        <v>203.38983050847457</v>
      </c>
    </row>
    <row r="8" spans="1:8" x14ac:dyDescent="0.3">
      <c r="A8" s="33">
        <v>6</v>
      </c>
      <c r="B8" s="12" t="s">
        <v>245</v>
      </c>
      <c r="C8" s="16">
        <v>71.186440677966104</v>
      </c>
      <c r="D8" s="14">
        <f t="shared" si="2"/>
        <v>427.11864406779659</v>
      </c>
      <c r="E8" s="16">
        <v>90</v>
      </c>
      <c r="F8" s="39">
        <f t="shared" si="0"/>
        <v>540</v>
      </c>
      <c r="G8" s="35">
        <v>76.271186440677965</v>
      </c>
      <c r="H8" s="35">
        <f t="shared" si="1"/>
        <v>457.62711864406776</v>
      </c>
    </row>
    <row r="9" spans="1:8" x14ac:dyDescent="0.3">
      <c r="A9" s="33">
        <v>3</v>
      </c>
      <c r="B9" s="12" t="s">
        <v>246</v>
      </c>
      <c r="C9" s="16">
        <v>57.627118644067799</v>
      </c>
      <c r="D9" s="14">
        <f t="shared" si="2"/>
        <v>172.88135593220341</v>
      </c>
      <c r="E9" s="16">
        <v>90</v>
      </c>
      <c r="F9" s="39">
        <f t="shared" si="0"/>
        <v>270</v>
      </c>
      <c r="G9" s="35">
        <v>33.898305084745765</v>
      </c>
      <c r="H9" s="35">
        <f t="shared" si="1"/>
        <v>101.69491525423729</v>
      </c>
    </row>
    <row r="10" spans="1:8" x14ac:dyDescent="0.3">
      <c r="A10" s="33">
        <v>1</v>
      </c>
      <c r="B10" s="12" t="s">
        <v>247</v>
      </c>
      <c r="C10" s="14">
        <v>192.37288135593221</v>
      </c>
      <c r="D10" s="14">
        <f t="shared" si="2"/>
        <v>192.37288135593221</v>
      </c>
      <c r="E10" s="16">
        <v>95</v>
      </c>
      <c r="F10" s="39">
        <f t="shared" si="0"/>
        <v>95</v>
      </c>
      <c r="G10" s="35">
        <v>61.016949152542374</v>
      </c>
      <c r="H10" s="35">
        <f t="shared" si="1"/>
        <v>61.016949152542374</v>
      </c>
    </row>
    <row r="11" spans="1:8" x14ac:dyDescent="0.3">
      <c r="A11" s="110" t="s">
        <v>186</v>
      </c>
      <c r="B11" s="111"/>
      <c r="C11" s="116">
        <f>SUM(D3:D10)</f>
        <v>2331.3559322033898</v>
      </c>
      <c r="D11" s="117"/>
      <c r="E11" s="140">
        <f>SUM(F3:F10)</f>
        <v>2979.1</v>
      </c>
      <c r="F11" s="141"/>
      <c r="G11" s="79">
        <f>SUM(H3:H10)</f>
        <v>1627.1186440677966</v>
      </c>
      <c r="H11" s="79"/>
    </row>
    <row r="12" spans="1:8" x14ac:dyDescent="0.3">
      <c r="A12" s="85" t="s">
        <v>121</v>
      </c>
      <c r="B12" s="86"/>
      <c r="C12" s="86"/>
      <c r="D12" s="86"/>
      <c r="E12" s="86"/>
      <c r="F12" s="86"/>
      <c r="G12" s="86"/>
      <c r="H12" s="86"/>
    </row>
    <row r="13" spans="1:8" x14ac:dyDescent="0.3">
      <c r="A13" s="32" t="s">
        <v>5</v>
      </c>
      <c r="B13" s="32" t="s">
        <v>100</v>
      </c>
      <c r="C13" s="32" t="s">
        <v>101</v>
      </c>
      <c r="D13" s="32" t="s">
        <v>102</v>
      </c>
      <c r="E13" s="32" t="s">
        <v>101</v>
      </c>
      <c r="F13" s="38" t="s">
        <v>102</v>
      </c>
      <c r="G13" s="32" t="s">
        <v>101</v>
      </c>
      <c r="H13" s="32" t="s">
        <v>102</v>
      </c>
    </row>
    <row r="14" spans="1:8" x14ac:dyDescent="0.3">
      <c r="A14" s="33">
        <v>1</v>
      </c>
      <c r="B14" s="12" t="s">
        <v>248</v>
      </c>
      <c r="C14" s="34">
        <v>11.864406779661017</v>
      </c>
      <c r="D14" s="34">
        <f>+C14*A14</f>
        <v>11.864406779661017</v>
      </c>
      <c r="E14" s="14">
        <v>23</v>
      </c>
      <c r="F14" s="39">
        <f>A14*E14</f>
        <v>23</v>
      </c>
      <c r="G14" s="35">
        <v>10.169491525423728</v>
      </c>
      <c r="H14" s="35">
        <f>A14*G14</f>
        <v>10.169491525423728</v>
      </c>
    </row>
    <row r="15" spans="1:8" x14ac:dyDescent="0.3">
      <c r="A15" s="33">
        <v>4</v>
      </c>
      <c r="B15" s="12" t="s">
        <v>249</v>
      </c>
      <c r="C15" s="34">
        <v>40.677966101694913</v>
      </c>
      <c r="D15" s="34">
        <f t="shared" ref="D15:D21" si="3">+C15*A15</f>
        <v>162.71186440677965</v>
      </c>
      <c r="E15" s="14">
        <v>55.5</v>
      </c>
      <c r="F15" s="39">
        <f t="shared" ref="F15:F21" si="4">A15*E15</f>
        <v>222</v>
      </c>
      <c r="G15" s="35">
        <v>35.593220338983052</v>
      </c>
      <c r="H15" s="35">
        <f t="shared" ref="H15:H21" si="5">A15*G15</f>
        <v>142.37288135593221</v>
      </c>
    </row>
    <row r="16" spans="1:8" x14ac:dyDescent="0.3">
      <c r="A16" s="33">
        <v>2</v>
      </c>
      <c r="B16" s="12" t="s">
        <v>250</v>
      </c>
      <c r="C16" s="34">
        <v>63.559322033898304</v>
      </c>
      <c r="D16" s="34">
        <f t="shared" si="3"/>
        <v>127.11864406779661</v>
      </c>
      <c r="E16" s="14">
        <v>75</v>
      </c>
      <c r="F16" s="39">
        <f t="shared" si="4"/>
        <v>150</v>
      </c>
      <c r="G16" s="35">
        <v>71.186440677966104</v>
      </c>
      <c r="H16" s="35">
        <f t="shared" si="5"/>
        <v>142.37288135593221</v>
      </c>
    </row>
    <row r="17" spans="1:8" x14ac:dyDescent="0.3">
      <c r="A17" s="33">
        <v>2</v>
      </c>
      <c r="B17" s="12" t="s">
        <v>251</v>
      </c>
      <c r="C17" s="34">
        <v>137.28813559322035</v>
      </c>
      <c r="D17" s="34">
        <f t="shared" si="3"/>
        <v>274.57627118644069</v>
      </c>
      <c r="E17" s="14">
        <v>165</v>
      </c>
      <c r="F17" s="39">
        <f t="shared" si="4"/>
        <v>330</v>
      </c>
      <c r="G17" s="35">
        <v>254.23728813559322</v>
      </c>
      <c r="H17" s="35">
        <f t="shared" si="5"/>
        <v>508.47457627118644</v>
      </c>
    </row>
    <row r="18" spans="1:8" x14ac:dyDescent="0.3">
      <c r="A18" s="33">
        <v>2</v>
      </c>
      <c r="B18" s="12" t="s">
        <v>252</v>
      </c>
      <c r="C18" s="34">
        <v>68.644067796610173</v>
      </c>
      <c r="D18" s="34">
        <f t="shared" si="3"/>
        <v>137.28813559322035</v>
      </c>
      <c r="E18" s="14">
        <v>65</v>
      </c>
      <c r="F18" s="39">
        <f t="shared" si="4"/>
        <v>130</v>
      </c>
      <c r="G18" s="35">
        <v>101.69491525423729</v>
      </c>
      <c r="H18" s="35">
        <f t="shared" si="5"/>
        <v>203.38983050847457</v>
      </c>
    </row>
    <row r="19" spans="1:8" x14ac:dyDescent="0.3">
      <c r="A19" s="33">
        <v>6</v>
      </c>
      <c r="B19" s="12" t="s">
        <v>245</v>
      </c>
      <c r="C19" s="34">
        <v>71.186440677966104</v>
      </c>
      <c r="D19" s="34">
        <f>C19*A19</f>
        <v>427.11864406779659</v>
      </c>
      <c r="E19" s="14">
        <v>90</v>
      </c>
      <c r="F19" s="39">
        <f t="shared" si="4"/>
        <v>540</v>
      </c>
      <c r="G19" s="35">
        <v>76.271186440677965</v>
      </c>
      <c r="H19" s="35">
        <f t="shared" si="5"/>
        <v>457.62711864406776</v>
      </c>
    </row>
    <row r="20" spans="1:8" x14ac:dyDescent="0.3">
      <c r="A20" s="33">
        <v>3</v>
      </c>
      <c r="B20" s="12" t="s">
        <v>246</v>
      </c>
      <c r="C20" s="34" t="s">
        <v>106</v>
      </c>
      <c r="D20" s="34"/>
      <c r="E20" s="14">
        <v>65</v>
      </c>
      <c r="F20" s="39">
        <f t="shared" si="4"/>
        <v>195</v>
      </c>
      <c r="G20" s="35">
        <v>33.898305084745765</v>
      </c>
      <c r="H20" s="35">
        <f t="shared" si="5"/>
        <v>101.69491525423729</v>
      </c>
    </row>
    <row r="21" spans="1:8" x14ac:dyDescent="0.3">
      <c r="A21" s="33">
        <v>1</v>
      </c>
      <c r="B21" s="12" t="s">
        <v>253</v>
      </c>
      <c r="C21" s="34">
        <v>91.525423728813564</v>
      </c>
      <c r="D21" s="34">
        <f t="shared" si="3"/>
        <v>91.525423728813564</v>
      </c>
      <c r="E21" s="14">
        <v>65</v>
      </c>
      <c r="F21" s="39">
        <f t="shared" si="4"/>
        <v>65</v>
      </c>
      <c r="G21" s="35">
        <v>61.016949152542374</v>
      </c>
      <c r="H21" s="35">
        <f t="shared" si="5"/>
        <v>61.016949152542374</v>
      </c>
    </row>
    <row r="22" spans="1:8" x14ac:dyDescent="0.3">
      <c r="A22" s="110" t="s">
        <v>137</v>
      </c>
      <c r="B22" s="111"/>
      <c r="C22" s="128">
        <f>SUM(D14:D21)</f>
        <v>1232.2033898305085</v>
      </c>
      <c r="D22" s="129"/>
      <c r="E22" s="116">
        <f>SUM(F14:F21)</f>
        <v>1655</v>
      </c>
      <c r="F22" s="117"/>
      <c r="G22" s="91">
        <f>SUM(H14:H21)</f>
        <v>1627.1186440677966</v>
      </c>
      <c r="H22" s="78"/>
    </row>
    <row r="23" spans="1:8" x14ac:dyDescent="0.3">
      <c r="A23" s="130" t="s">
        <v>230</v>
      </c>
      <c r="B23" s="131"/>
      <c r="C23" s="44" t="s">
        <v>101</v>
      </c>
      <c r="D23" s="44" t="s">
        <v>102</v>
      </c>
      <c r="E23" s="44" t="s">
        <v>101</v>
      </c>
      <c r="F23" s="47" t="s">
        <v>102</v>
      </c>
      <c r="G23" s="44" t="s">
        <v>101</v>
      </c>
      <c r="H23" s="44" t="s">
        <v>102</v>
      </c>
    </row>
    <row r="24" spans="1:8" x14ac:dyDescent="0.3">
      <c r="A24" s="33">
        <v>1</v>
      </c>
      <c r="B24" s="12" t="s">
        <v>254</v>
      </c>
      <c r="C24" s="54">
        <v>20</v>
      </c>
      <c r="D24" s="54">
        <f>C24*A24</f>
        <v>20</v>
      </c>
      <c r="E24" s="14">
        <v>20</v>
      </c>
      <c r="F24" s="48">
        <f>A24*E24</f>
        <v>20</v>
      </c>
      <c r="G24" s="35">
        <v>25.423728813559322</v>
      </c>
      <c r="H24" s="35">
        <f>A24*G24</f>
        <v>25.423728813559322</v>
      </c>
    </row>
    <row r="25" spans="1:8" x14ac:dyDescent="0.3">
      <c r="A25" s="33">
        <v>4</v>
      </c>
      <c r="B25" s="12" t="s">
        <v>255</v>
      </c>
      <c r="C25" s="54">
        <v>20</v>
      </c>
      <c r="D25" s="54">
        <f t="shared" ref="D25:D31" si="6">C25*A25</f>
        <v>80</v>
      </c>
      <c r="E25" s="14">
        <v>20</v>
      </c>
      <c r="F25" s="48">
        <f t="shared" ref="F25:F31" si="7">A25*E25</f>
        <v>80</v>
      </c>
      <c r="G25" s="35">
        <v>25.423728813559322</v>
      </c>
      <c r="H25" s="35">
        <f t="shared" ref="H25:H31" si="8">A25*G25</f>
        <v>101.69491525423729</v>
      </c>
    </row>
    <row r="26" spans="1:8" x14ac:dyDescent="0.3">
      <c r="A26" s="33">
        <v>2</v>
      </c>
      <c r="B26" s="12" t="s">
        <v>256</v>
      </c>
      <c r="C26" s="54">
        <v>20</v>
      </c>
      <c r="D26" s="54">
        <f t="shared" si="6"/>
        <v>40</v>
      </c>
      <c r="E26" s="14">
        <v>20</v>
      </c>
      <c r="F26" s="48">
        <f t="shared" si="7"/>
        <v>40</v>
      </c>
      <c r="G26" s="35">
        <v>25.423728813559322</v>
      </c>
      <c r="H26" s="35">
        <f t="shared" si="8"/>
        <v>50.847457627118644</v>
      </c>
    </row>
    <row r="27" spans="1:8" x14ac:dyDescent="0.3">
      <c r="A27" s="33">
        <v>2</v>
      </c>
      <c r="B27" s="12" t="s">
        <v>257</v>
      </c>
      <c r="C27" s="54">
        <v>20</v>
      </c>
      <c r="D27" s="54">
        <f t="shared" si="6"/>
        <v>40</v>
      </c>
      <c r="E27" s="14">
        <v>40</v>
      </c>
      <c r="F27" s="48">
        <f t="shared" si="7"/>
        <v>80</v>
      </c>
      <c r="G27" s="35">
        <v>25.423728813559322</v>
      </c>
      <c r="H27" s="35">
        <f t="shared" si="8"/>
        <v>50.847457627118644</v>
      </c>
    </row>
    <row r="28" spans="1:8" x14ac:dyDescent="0.3">
      <c r="A28" s="33">
        <v>2</v>
      </c>
      <c r="B28" s="12" t="s">
        <v>258</v>
      </c>
      <c r="C28" s="54">
        <v>20</v>
      </c>
      <c r="D28" s="54">
        <f t="shared" si="6"/>
        <v>40</v>
      </c>
      <c r="E28" s="14" t="s">
        <v>106</v>
      </c>
      <c r="F28" s="48"/>
      <c r="G28" s="35">
        <v>25.423728813559322</v>
      </c>
      <c r="H28" s="35">
        <f t="shared" si="8"/>
        <v>50.847457627118644</v>
      </c>
    </row>
    <row r="29" spans="1:8" x14ac:dyDescent="0.3">
      <c r="A29" s="33">
        <v>6</v>
      </c>
      <c r="B29" s="12" t="s">
        <v>259</v>
      </c>
      <c r="C29" s="54">
        <v>30</v>
      </c>
      <c r="D29" s="54">
        <f t="shared" si="6"/>
        <v>180</v>
      </c>
      <c r="E29" s="14">
        <v>35</v>
      </c>
      <c r="F29" s="48">
        <f t="shared" si="7"/>
        <v>210</v>
      </c>
      <c r="G29" s="35">
        <v>25.423728813559322</v>
      </c>
      <c r="H29" s="35">
        <f t="shared" si="8"/>
        <v>152.54237288135593</v>
      </c>
    </row>
    <row r="30" spans="1:8" x14ac:dyDescent="0.3">
      <c r="A30" s="33">
        <v>3</v>
      </c>
      <c r="B30" s="12" t="s">
        <v>260</v>
      </c>
      <c r="C30" s="54">
        <v>20</v>
      </c>
      <c r="D30" s="54">
        <f t="shared" si="6"/>
        <v>60</v>
      </c>
      <c r="E30" s="14">
        <v>20</v>
      </c>
      <c r="F30" s="48">
        <f t="shared" si="7"/>
        <v>60</v>
      </c>
      <c r="G30" s="35">
        <v>25.423728813559322</v>
      </c>
      <c r="H30" s="35">
        <f t="shared" si="8"/>
        <v>76.271186440677965</v>
      </c>
    </row>
    <row r="31" spans="1:8" x14ac:dyDescent="0.3">
      <c r="A31" s="33">
        <v>1</v>
      </c>
      <c r="B31" s="12" t="s">
        <v>261</v>
      </c>
      <c r="C31" s="54">
        <v>20</v>
      </c>
      <c r="D31" s="54">
        <f t="shared" si="6"/>
        <v>20</v>
      </c>
      <c r="E31" s="14">
        <v>20</v>
      </c>
      <c r="F31" s="48">
        <f t="shared" si="7"/>
        <v>20</v>
      </c>
      <c r="G31" s="35">
        <v>25.423728813559322</v>
      </c>
      <c r="H31" s="35">
        <f t="shared" si="8"/>
        <v>25.423728813559322</v>
      </c>
    </row>
    <row r="32" spans="1:8" x14ac:dyDescent="0.3">
      <c r="A32" s="110" t="s">
        <v>262</v>
      </c>
      <c r="B32" s="111"/>
      <c r="C32" s="132">
        <f>SUM(D24:D31)</f>
        <v>480</v>
      </c>
      <c r="D32" s="133"/>
      <c r="E32" s="116">
        <f>SUM(F24:F31)</f>
        <v>510</v>
      </c>
      <c r="F32" s="117"/>
      <c r="G32" s="91">
        <f>SUM(H24:H31)</f>
        <v>533.89830508474586</v>
      </c>
      <c r="H32" s="91"/>
    </row>
    <row r="33" spans="1:8" x14ac:dyDescent="0.3">
      <c r="A33" s="75" t="s">
        <v>263</v>
      </c>
      <c r="B33" s="76"/>
      <c r="C33" s="134">
        <v>0</v>
      </c>
      <c r="D33" s="135"/>
      <c r="E33" s="136">
        <v>1500</v>
      </c>
      <c r="F33" s="137"/>
      <c r="G33" s="136">
        <v>1500</v>
      </c>
      <c r="H33" s="137"/>
    </row>
    <row r="34" spans="1:8" x14ac:dyDescent="0.3">
      <c r="A34" s="75" t="s">
        <v>156</v>
      </c>
      <c r="B34" s="76"/>
      <c r="C34" s="134" t="s">
        <v>264</v>
      </c>
      <c r="D34" s="135"/>
      <c r="E34" s="134" t="s">
        <v>200</v>
      </c>
      <c r="F34" s="135"/>
      <c r="G34" s="134" t="s">
        <v>265</v>
      </c>
      <c r="H34" s="135"/>
    </row>
    <row r="35" spans="1:8" ht="15.75" customHeight="1" x14ac:dyDescent="0.3">
      <c r="A35" s="60" t="s">
        <v>162</v>
      </c>
      <c r="B35" s="60"/>
      <c r="C35" s="74" t="s">
        <v>163</v>
      </c>
      <c r="D35" s="74"/>
      <c r="E35" s="74" t="s">
        <v>163</v>
      </c>
      <c r="F35" s="74"/>
      <c r="G35" s="74" t="s">
        <v>163</v>
      </c>
      <c r="H35" s="74"/>
    </row>
    <row r="36" spans="1:8" ht="15.75" customHeight="1" x14ac:dyDescent="0.3">
      <c r="A36" s="75" t="s">
        <v>164</v>
      </c>
      <c r="B36" s="76"/>
      <c r="C36" s="74" t="s">
        <v>163</v>
      </c>
      <c r="D36" s="74"/>
      <c r="E36" s="74" t="s">
        <v>163</v>
      </c>
      <c r="F36" s="74"/>
      <c r="G36" s="74" t="s">
        <v>163</v>
      </c>
      <c r="H36" s="74"/>
    </row>
    <row r="37" spans="1:8" x14ac:dyDescent="0.3">
      <c r="A37" s="60" t="s">
        <v>165</v>
      </c>
      <c r="B37" s="60"/>
      <c r="C37" s="60" t="s">
        <v>266</v>
      </c>
      <c r="D37" s="60"/>
      <c r="E37" s="60" t="s">
        <v>266</v>
      </c>
      <c r="F37" s="60"/>
      <c r="G37" s="60" t="s">
        <v>267</v>
      </c>
      <c r="H37" s="60"/>
    </row>
    <row r="38" spans="1:8" x14ac:dyDescent="0.3">
      <c r="A38" s="72" t="s">
        <v>168</v>
      </c>
      <c r="B38" s="72"/>
      <c r="C38" s="73">
        <f>C11+C22+C32+C33</f>
        <v>4043.5593220338983</v>
      </c>
      <c r="D38" s="72"/>
      <c r="E38" s="73">
        <f>SUM(E32,E22,E11,E33)</f>
        <v>6644.1</v>
      </c>
      <c r="F38" s="72"/>
      <c r="G38" s="73">
        <f>SUM(G32,G22,G11,G33)</f>
        <v>5288.1355932203387</v>
      </c>
      <c r="H38" s="72"/>
    </row>
  </sheetData>
  <mergeCells count="42">
    <mergeCell ref="G33:H33"/>
    <mergeCell ref="C34:D34"/>
    <mergeCell ref="E34:F34"/>
    <mergeCell ref="G34:H34"/>
    <mergeCell ref="A34:B34"/>
    <mergeCell ref="A1:B1"/>
    <mergeCell ref="C1:D1"/>
    <mergeCell ref="E1:F1"/>
    <mergeCell ref="A11:B11"/>
    <mergeCell ref="C11:D11"/>
    <mergeCell ref="E11:F11"/>
    <mergeCell ref="A23:B23"/>
    <mergeCell ref="C35:D35"/>
    <mergeCell ref="E35:F35"/>
    <mergeCell ref="A37:B37"/>
    <mergeCell ref="C37:D37"/>
    <mergeCell ref="E37:F37"/>
    <mergeCell ref="C36:D36"/>
    <mergeCell ref="E32:F32"/>
    <mergeCell ref="C32:D32"/>
    <mergeCell ref="A36:B36"/>
    <mergeCell ref="E36:F36"/>
    <mergeCell ref="A35:B35"/>
    <mergeCell ref="A33:B33"/>
    <mergeCell ref="C33:D33"/>
    <mergeCell ref="E33:F33"/>
    <mergeCell ref="G35:H35"/>
    <mergeCell ref="G36:H36"/>
    <mergeCell ref="G37:H37"/>
    <mergeCell ref="G38:H38"/>
    <mergeCell ref="G1:H1"/>
    <mergeCell ref="A12:H12"/>
    <mergeCell ref="G11:H11"/>
    <mergeCell ref="G22:H22"/>
    <mergeCell ref="G32:H32"/>
    <mergeCell ref="A38:B38"/>
    <mergeCell ref="C38:D38"/>
    <mergeCell ref="E38:F38"/>
    <mergeCell ref="A22:B22"/>
    <mergeCell ref="C22:D22"/>
    <mergeCell ref="E22:F22"/>
    <mergeCell ref="A32:B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CENTRO </vt:lpstr>
      <vt:lpstr>NORTE</vt:lpstr>
      <vt:lpstr>SUR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Gabriela Quezada</dc:creator>
  <cp:keywords/>
  <dc:description/>
  <cp:lastModifiedBy>Cynthia Gonzales (OSF-PAI)</cp:lastModifiedBy>
  <cp:revision/>
  <dcterms:created xsi:type="dcterms:W3CDTF">2023-08-10T04:17:32Z</dcterms:created>
  <dcterms:modified xsi:type="dcterms:W3CDTF">2023-11-15T20:11:45Z</dcterms:modified>
  <cp:category/>
  <cp:contentStatus/>
</cp:coreProperties>
</file>