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04007ECE-07EA-4603-A67C-81ECDD6328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UBRE" sheetId="2" r:id="rId1"/>
  </sheets>
  <definedNames>
    <definedName name="_xlnm.Print_Area" localSheetId="0">OCTUBRE!$B$1:$P$5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E12" i="2"/>
  <c r="K13" i="2"/>
  <c r="J13" i="2"/>
  <c r="O12" i="2"/>
  <c r="P12" i="2" s="1"/>
  <c r="M12" i="2"/>
  <c r="M11" i="2"/>
  <c r="M10" i="2"/>
  <c r="E11" i="2"/>
  <c r="C11" i="2"/>
  <c r="E10" i="2"/>
  <c r="C10" i="2"/>
  <c r="O11" i="2" l="1"/>
  <c r="P11" i="2" s="1"/>
  <c r="O10" i="2"/>
  <c r="O13" i="2" l="1"/>
  <c r="M13" i="2"/>
  <c r="P10" i="2"/>
  <c r="P13" i="2" s="1"/>
</calcChain>
</file>

<file path=xl/sharedStrings.xml><?xml version="1.0" encoding="utf-8"?>
<sst xmlns="http://schemas.openxmlformats.org/spreadsheetml/2006/main" count="34" uniqueCount="26">
  <si>
    <t xml:space="preserve"> </t>
  </si>
  <si>
    <t>Turno</t>
  </si>
  <si>
    <t>Dia</t>
  </si>
  <si>
    <t>Descripción</t>
  </si>
  <si>
    <t>Total Facturación</t>
  </si>
  <si>
    <t>Total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</si>
  <si>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</si>
  <si>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</si>
  <si>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</si>
  <si>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</si>
  <si>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</si>
  <si>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</si>
  <si>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</si>
  <si>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DIA</t>
  </si>
  <si>
    <t>Tarifa (USS)</t>
  </si>
  <si>
    <t>Semana</t>
  </si>
  <si>
    <t>Cantidad despachada</t>
  </si>
  <si>
    <t>SERVICIO DE ETIQUETADO DE PT</t>
  </si>
  <si>
    <t>P-304-23</t>
  </si>
  <si>
    <t>P-305-23</t>
  </si>
  <si>
    <t>PT0001605</t>
  </si>
  <si>
    <t>POTA DARUMA LOMO EXTERNO 8-15 A 3 X 7 KG</t>
  </si>
  <si>
    <t>PT0001608</t>
  </si>
  <si>
    <t>POTA DARUMA LOMO EXTERNO 15-20 A 3 X 7 K</t>
  </si>
  <si>
    <t>Oceano Octubre 23 - Facturación servicios del CD</t>
  </si>
  <si>
    <t>ACONDICIONADOS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</si>
</sst>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3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5" borderId="0"/>
    <xf numFmtId="0" fontId="10" fillId="5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8" borderId="0"/>
    <xf numFmtId="0" fontId="10" fillId="8" borderId="0"/>
    <xf numFmtId="0" fontId="10" fillId="11" borderId="0"/>
    <xf numFmtId="0" fontId="10" fillId="11" borderId="0"/>
    <xf numFmtId="0" fontId="10" fillId="14" borderId="0"/>
    <xf numFmtId="0" fontId="10" fillId="14" borderId="0"/>
    <xf numFmtId="0" fontId="13" fillId="15" borderId="0"/>
    <xf numFmtId="0" fontId="13" fillId="15" borderId="0"/>
    <xf numFmtId="0" fontId="13" fillId="12" borderId="0"/>
    <xf numFmtId="0" fontId="13" fillId="12" borderId="0"/>
    <xf numFmtId="0" fontId="13" fillId="13" borderId="0"/>
    <xf numFmtId="0" fontId="13" fillId="13" borderId="0"/>
    <xf numFmtId="0" fontId="13" fillId="16" borderId="0"/>
    <xf numFmtId="0" fontId="13" fillId="16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4" fillId="7" borderId="0"/>
    <xf numFmtId="0" fontId="14" fillId="7" borderId="0"/>
    <xf numFmtId="0" fontId="15" fillId="4" borderId="6"/>
    <xf numFmtId="0" fontId="15" fillId="4" borderId="6"/>
    <xf numFmtId="0" fontId="16" fillId="19" borderId="7"/>
    <xf numFmtId="0" fontId="16" fillId="19" borderId="7"/>
    <xf numFmtId="0" fontId="17" fillId="0" borderId="8"/>
    <xf numFmtId="0" fontId="17" fillId="0" borderId="8"/>
    <xf numFmtId="0" fontId="18" fillId="0" borderId="0"/>
    <xf numFmtId="0" fontId="18" fillId="0" borderId="0"/>
    <xf numFmtId="0" fontId="19" fillId="20" borderId="0"/>
    <xf numFmtId="0" fontId="19" fillId="12" borderId="0"/>
    <xf numFmtId="0" fontId="19" fillId="20" borderId="0"/>
    <xf numFmtId="0" fontId="10" fillId="5" borderId="0"/>
    <xf numFmtId="0" fontId="10" fillId="5" borderId="0"/>
    <xf numFmtId="0" fontId="13" fillId="11" borderId="0"/>
    <xf numFmtId="0" fontId="13" fillId="21" borderId="0"/>
    <xf numFmtId="0" fontId="13" fillId="21" borderId="0"/>
    <xf numFmtId="0" fontId="10" fillId="22" borderId="0"/>
    <xf numFmtId="0" fontId="10" fillId="20" borderId="0"/>
    <xf numFmtId="0" fontId="13" fillId="19" borderId="0"/>
    <xf numFmtId="0" fontId="13" fillId="23" borderId="0"/>
    <xf numFmtId="0" fontId="13" fillId="23" borderId="0"/>
    <xf numFmtId="0" fontId="10" fillId="22" borderId="0"/>
    <xf numFmtId="0" fontId="10" fillId="7" borderId="0"/>
    <xf numFmtId="0" fontId="13" fillId="20" borderId="0"/>
    <xf numFmtId="0" fontId="13" fillId="19" borderId="0"/>
    <xf numFmtId="0" fontId="13" fillId="19" borderId="0"/>
    <xf numFmtId="0" fontId="10" fillId="5" borderId="0"/>
    <xf numFmtId="0" fontId="10" fillId="20" borderId="0"/>
    <xf numFmtId="0" fontId="13" fillId="20" borderId="0"/>
    <xf numFmtId="0" fontId="13" fillId="21" borderId="0"/>
    <xf numFmtId="0" fontId="13" fillId="21" borderId="0"/>
    <xf numFmtId="0" fontId="10" fillId="9" borderId="0"/>
    <xf numFmtId="0" fontId="10" fillId="5" borderId="0"/>
    <xf numFmtId="0" fontId="13" fillId="11" borderId="0"/>
    <xf numFmtId="0" fontId="13" fillId="17" borderId="0"/>
    <xf numFmtId="0" fontId="13" fillId="17" borderId="0"/>
    <xf numFmtId="0" fontId="10" fillId="22" borderId="0"/>
    <xf numFmtId="0" fontId="10" fillId="10" borderId="0"/>
    <xf numFmtId="0" fontId="13" fillId="10" borderId="0"/>
    <xf numFmtId="0" fontId="13" fillId="18" borderId="0"/>
    <xf numFmtId="0" fontId="13" fillId="18" borderId="0"/>
    <xf numFmtId="0" fontId="20" fillId="10" borderId="6"/>
    <xf numFmtId="0" fontId="20" fillId="10" borderId="6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6" borderId="0"/>
    <xf numFmtId="0" fontId="23" fillId="6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4" borderId="0"/>
    <xf numFmtId="0" fontId="26" fillId="24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2" borderId="9"/>
    <xf numFmtId="0" fontId="12" fillId="22" borderId="9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4" borderId="7"/>
    <xf numFmtId="0" fontId="28" fillId="4" borderId="7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0"/>
    <xf numFmtId="0" fontId="31" fillId="0" borderId="10"/>
    <xf numFmtId="0" fontId="32" fillId="0" borderId="11"/>
    <xf numFmtId="0" fontId="32" fillId="0" borderId="11"/>
    <xf numFmtId="0" fontId="18" fillId="0" borderId="12"/>
    <xf numFmtId="0" fontId="18" fillId="0" borderId="12"/>
    <xf numFmtId="0" fontId="33" fillId="0" borderId="0"/>
    <xf numFmtId="0" fontId="33" fillId="0" borderId="0"/>
    <xf numFmtId="0" fontId="34" fillId="0" borderId="0"/>
    <xf numFmtId="0" fontId="19" fillId="0" borderId="13"/>
    <xf numFmtId="0" fontId="19" fillId="0" borderId="13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5" borderId="1" xfId="1" applyFont="1" applyFill="1" applyBorder="1" applyAlignment="1">
      <alignment horizontal="center" vertical="center" wrapText="1"/>
    </xf>
    <xf numFmtId="165" fontId="2" fillId="25" borderId="2" xfId="2" applyNumberFormat="1" applyFont="1" applyFill="1" applyBorder="1" applyAlignment="1">
      <alignment horizontal="center" vertical="center" wrapText="1"/>
    </xf>
    <xf numFmtId="165" fontId="2" fillId="25" borderId="3" xfId="2" applyNumberFormat="1" applyFont="1" applyFill="1" applyBorder="1" applyAlignment="1">
      <alignment horizontal="center" vertical="center" wrapText="1"/>
    </xf>
    <xf numFmtId="165" fontId="2" fillId="25" borderId="4" xfId="2" applyNumberFormat="1" applyFont="1" applyFill="1" applyBorder="1" applyAlignment="1">
      <alignment horizontal="center" vertical="center" wrapText="1"/>
    </xf>
    <xf numFmtId="16" fontId="7" fillId="26" borderId="5" xfId="1" applyNumberFormat="1" applyFont="1" applyFill="1" applyBorder="1" applyAlignment="1">
      <alignment horizontal="center"/>
    </xf>
    <xf numFmtId="0" fontId="7" fillId="26" borderId="5" xfId="1" applyFont="1" applyFill="1" applyBorder="1"/>
    <xf numFmtId="0" fontId="7" fillId="26" borderId="5" xfId="1" applyFont="1" applyFill="1" applyBorder="1" applyAlignment="1">
      <alignment horizontal="center"/>
    </xf>
    <xf numFmtId="168" fontId="7" fillId="26" borderId="5" xfId="2" applyNumberFormat="1" applyFont="1" applyFill="1" applyBorder="1"/>
    <xf numFmtId="165" fontId="7" fillId="26" borderId="5" xfId="2" applyNumberFormat="1" applyFont="1" applyFill="1" applyBorder="1"/>
    <xf numFmtId="16" fontId="38" fillId="0" borderId="0" xfId="1" applyNumberFormat="1" applyFont="1" applyAlignment="1">
      <alignment horizontal="left"/>
    </xf>
    <xf numFmtId="174" fontId="7" fillId="26" borderId="5" xfId="2" applyNumberFormat="1" applyFont="1" applyFill="1" applyBorder="1"/>
    <xf numFmtId="16" fontId="6" fillId="0" borderId="5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37" fillId="0" borderId="5" xfId="1" applyFont="1" applyBorder="1" applyAlignment="1">
      <alignment horizontal="center"/>
    </xf>
    <xf numFmtId="168" fontId="6" fillId="0" borderId="5" xfId="2" applyNumberFormat="1" applyFont="1" applyFill="1" applyBorder="1" applyAlignment="1">
      <alignment horizontal="center"/>
    </xf>
    <xf numFmtId="168" fontId="6" fillId="0" borderId="5" xfId="2" applyNumberFormat="1" applyFont="1" applyFill="1" applyBorder="1" applyAlignment="1">
      <alignment horizontal="right"/>
    </xf>
    <xf numFmtId="164" fontId="6" fillId="0" borderId="5" xfId="3" applyFont="1" applyFill="1" applyBorder="1" applyAlignment="1">
      <alignment horizontal="center"/>
    </xf>
    <xf numFmtId="166" fontId="6" fillId="0" borderId="5" xfId="1" applyNumberFormat="1" applyFont="1" applyBorder="1"/>
    <xf numFmtId="166" fontId="6" fillId="0" borderId="5" xfId="1" applyNumberFormat="1" applyFont="1" applyBorder="1" applyAlignment="1">
      <alignment horizontal="center"/>
    </xf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P16"/>
  <sheetViews>
    <sheetView showGridLines="0" tabSelected="1" zoomScale="85" zoomScaleNormal="85" workbookViewId="0">
      <selection activeCell="K19" sqref="K19"/>
    </sheetView>
  </sheetViews>
  <sheetFormatPr baseColWidth="10" defaultColWidth="11.44140625" defaultRowHeight="14.4"/>
  <cols>
    <col min="1" max="1" width="8.5546875" style="1" customWidth="1"/>
    <col min="2" max="2" width="24.33203125" style="1" customWidth="1"/>
    <col min="3" max="3" width="10.88671875" style="2" bestFit="1" customWidth="1"/>
    <col min="4" max="4" width="23.6640625" style="2" customWidth="1"/>
    <col min="5" max="5" width="14.44140625" style="2" bestFit="1" customWidth="1"/>
    <col min="6" max="6" width="32.88671875" style="1" customWidth="1"/>
    <col min="7" max="7" width="17.6640625" style="1" customWidth="1"/>
    <col min="8" max="8" width="54.44140625" style="2" bestFit="1" customWidth="1"/>
    <col min="9" max="9" width="60.66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6384" width="11.44140625" style="1"/>
  </cols>
  <sheetData>
    <row r="1" spans="1:16">
      <c r="H1" s="2" t="s">
        <v>0</v>
      </c>
    </row>
    <row r="2" spans="1:16" ht="18">
      <c r="F2" s="9" t="s">
        <v>24</v>
      </c>
      <c r="K2" s="7"/>
      <c r="L2" s="7"/>
    </row>
    <row r="3" spans="1:16">
      <c r="E3" s="6"/>
      <c r="K3" s="7"/>
      <c r="L3" s="7"/>
    </row>
    <row r="4" spans="1:16">
      <c r="E4" s="6"/>
      <c r="K4" s="7"/>
      <c r="L4" s="7"/>
    </row>
    <row r="5" spans="1:16">
      <c r="E5" s="6"/>
      <c r="K5" s="7"/>
      <c r="L5" s="7"/>
    </row>
    <row r="6" spans="1:16">
      <c r="A6" s="8"/>
      <c r="B6" s="20" t="s">
        <v>25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6">
      <c r="A9" s="8"/>
      <c r="B9" s="11" t="s">
        <v>6</v>
      </c>
      <c r="C9" s="11" t="s">
        <v>15</v>
      </c>
      <c r="D9" s="11" t="s">
        <v>1</v>
      </c>
      <c r="E9" s="11" t="s">
        <v>2</v>
      </c>
      <c r="F9" s="11" t="s">
        <v>7</v>
      </c>
      <c r="G9" s="11" t="s">
        <v>8</v>
      </c>
      <c r="H9" s="11" t="s">
        <v>3</v>
      </c>
      <c r="I9" s="11" t="s">
        <v>9</v>
      </c>
      <c r="J9" s="12" t="s">
        <v>10</v>
      </c>
      <c r="K9" s="13" t="s">
        <v>16</v>
      </c>
      <c r="L9" s="13" t="s">
        <v>11</v>
      </c>
      <c r="M9" s="14" t="s">
        <v>5</v>
      </c>
      <c r="N9" s="10" t="s">
        <v>14</v>
      </c>
      <c r="O9" s="11" t="s">
        <v>12</v>
      </c>
      <c r="P9" s="11" t="s">
        <v>4</v>
      </c>
    </row>
    <row r="10" spans="1:16">
      <c r="A10" s="8"/>
      <c r="B10" s="22">
        <v>45217</v>
      </c>
      <c r="C10" s="23">
        <f t="shared" ref="C10:C11" si="0">+WEEKNUM(B10)</f>
        <v>42</v>
      </c>
      <c r="D10" s="22" t="s">
        <v>13</v>
      </c>
      <c r="E10" s="23" t="str">
        <f t="shared" ref="E10:E11" si="1">+TEXT(B10,"dddd")</f>
        <v>miércoles</v>
      </c>
      <c r="F10" s="23" t="s">
        <v>18</v>
      </c>
      <c r="G10" s="23" t="s">
        <v>20</v>
      </c>
      <c r="H10" s="23" t="s">
        <v>21</v>
      </c>
      <c r="I10" s="24" t="s">
        <v>17</v>
      </c>
      <c r="J10" s="25">
        <v>28</v>
      </c>
      <c r="K10" s="26">
        <v>1143</v>
      </c>
      <c r="L10" s="25">
        <v>21</v>
      </c>
      <c r="M10" s="27">
        <f t="shared" ref="M10:M12" si="2">K10*L10/1000</f>
        <v>24.003</v>
      </c>
      <c r="N10" s="28">
        <v>0.22</v>
      </c>
      <c r="O10" s="29">
        <f>+N10*K10</f>
        <v>251.46</v>
      </c>
      <c r="P10" s="29">
        <f t="shared" ref="P10:P12" si="3">+SUM(O10)</f>
        <v>251.46</v>
      </c>
    </row>
    <row r="11" spans="1:16">
      <c r="A11" s="8"/>
      <c r="B11" s="22">
        <v>45217</v>
      </c>
      <c r="C11" s="23">
        <f t="shared" si="0"/>
        <v>42</v>
      </c>
      <c r="D11" s="22" t="s">
        <v>13</v>
      </c>
      <c r="E11" s="23" t="str">
        <f t="shared" si="1"/>
        <v>miércoles</v>
      </c>
      <c r="F11" s="23" t="s">
        <v>19</v>
      </c>
      <c r="G11" s="23" t="s">
        <v>20</v>
      </c>
      <c r="H11" s="23" t="s">
        <v>21</v>
      </c>
      <c r="I11" s="24" t="s">
        <v>17</v>
      </c>
      <c r="J11" s="25">
        <v>25</v>
      </c>
      <c r="K11" s="26">
        <v>978</v>
      </c>
      <c r="L11" s="25">
        <v>21</v>
      </c>
      <c r="M11" s="27">
        <f t="shared" si="2"/>
        <v>20.538</v>
      </c>
      <c r="N11" s="28">
        <v>0.22</v>
      </c>
      <c r="O11" s="29">
        <f>+N11*K11</f>
        <v>215.16</v>
      </c>
      <c r="P11" s="29">
        <f t="shared" si="3"/>
        <v>215.16</v>
      </c>
    </row>
    <row r="12" spans="1:16">
      <c r="A12" s="8"/>
      <c r="B12" s="22">
        <v>45217</v>
      </c>
      <c r="C12" s="23">
        <f t="shared" ref="C12" si="4">+WEEKNUM(B12)</f>
        <v>42</v>
      </c>
      <c r="D12" s="22" t="s">
        <v>13</v>
      </c>
      <c r="E12" s="23" t="str">
        <f t="shared" ref="E12" si="5">+TEXT(B12,"dddd")</f>
        <v>miércoles</v>
      </c>
      <c r="F12" s="23" t="s">
        <v>19</v>
      </c>
      <c r="G12" s="23" t="s">
        <v>22</v>
      </c>
      <c r="H12" s="23" t="s">
        <v>23</v>
      </c>
      <c r="I12" s="24" t="s">
        <v>17</v>
      </c>
      <c r="J12" s="25">
        <v>4</v>
      </c>
      <c r="K12" s="26">
        <v>165</v>
      </c>
      <c r="L12" s="25">
        <v>21</v>
      </c>
      <c r="M12" s="27">
        <f t="shared" si="2"/>
        <v>3.4649999999999999</v>
      </c>
      <c r="N12" s="28">
        <v>0.22</v>
      </c>
      <c r="O12" s="29">
        <f>+N12*K12</f>
        <v>36.299999999999997</v>
      </c>
      <c r="P12" s="29">
        <f t="shared" si="3"/>
        <v>36.299999999999997</v>
      </c>
    </row>
    <row r="13" spans="1:16">
      <c r="A13" s="8"/>
      <c r="B13" s="15" t="s">
        <v>5</v>
      </c>
      <c r="C13" s="15"/>
      <c r="D13" s="15"/>
      <c r="E13" s="15"/>
      <c r="F13" s="16"/>
      <c r="G13" s="16"/>
      <c r="H13" s="17"/>
      <c r="I13" s="17"/>
      <c r="J13" s="18">
        <f>SUM(J10:J12)</f>
        <v>57</v>
      </c>
      <c r="K13" s="18">
        <f>SUM(K10:K12)</f>
        <v>2286</v>
      </c>
      <c r="L13" s="19"/>
      <c r="M13" s="18">
        <f>SUM(M10:M11)</f>
        <v>44.540999999999997</v>
      </c>
      <c r="N13" s="18"/>
      <c r="O13" s="21">
        <f>SUM(O10:O12)</f>
        <v>502.92</v>
      </c>
      <c r="P13" s="21">
        <f>SUM(P10:P12)</f>
        <v>502.92</v>
      </c>
    </row>
    <row r="14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O16" s="8"/>
    </row>
  </sheetData>
  <pageMargins left="0.7" right="0.7" top="0.75" bottom="0.75" header="0.3" footer="0.3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2023-12-01T19:57:59Z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