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ichStyles.xml" ContentType="application/vnd.ms-excel.richstyles+xml"/>
  <Override PartName="/xl/richData/rdsupportingpropertybagstructure.xml" ContentType="application/vnd.ms-excel.rdsupportingpropertybagstructure+xml"/>
  <Override PartName="/xl/richData/rdsupportingpropertybag.xml" ContentType="application/vnd.ms-excel.rdsupportingpropertybag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F7137C5D-F1D7-4B23-9F79-0B1FDEE4C7DE}" xr6:coauthVersionLast="47" xr6:coauthVersionMax="47" xr10:uidLastSave="{00000000-0000-0000-0000-000000000000}"/>
  <bookViews>
    <workbookView xWindow="-108" yWindow="-108" windowWidth="23256" windowHeight="12456" xr2:uid="{21B66B90-6DF4-4260-B147-2B0578E0CBE9}"/>
  </bookViews>
  <sheets>
    <sheet name="INVENTARIO" sheetId="2" r:id="rId1"/>
    <sheet name="TD" sheetId="5" r:id="rId2"/>
  </sheets>
  <definedNames>
    <definedName name="_xlnm._FilterDatabase" localSheetId="0" hidden="1">INVENTARIO!$B$4:$H$124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2" l="1" a="1"/>
  <c r="J128" i="2" s="1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5" i="2"/>
  <c r="J125" i="2" l="1"/>
  <c r="J126" i="2" l="1"/>
  <c r="J127" i="2" s="1"/>
  <c r="J129" i="2" s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2">
    <metadataType name="XLDAPR" minSupportedVersion="120000" copy="1" pasteAll="1" pasteValues="1" merge="1" splitFirst="1" rowColShift="1" clearFormats="1" clearComments="1" assign="1" coerce="1" cellMeta="1"/>
    <metadataType name="XLRICHVALUE" minSupportedVersion="120000" copy="1" pasteAll="1" pasteValues="1" merge="1" splitFirst="1" rowColShift="1" clearFormats="1" clearComments="1" assign="1" coerce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futureMetadata name="XLRICHVALUE" count="1">
    <bk>
      <extLst>
        <ext uri="{3e2802c4-a4d2-4d8b-9148-e3be6c30e623}">
          <xlrd:rvb i="1"/>
        </ext>
      </extLst>
    </bk>
  </futureMetadata>
  <cellMetadata count="1">
    <bk>
      <rc t="1" v="0"/>
    </bk>
  </cellMetadata>
  <valueMetadata count="1">
    <bk>
      <rc t="2" v="0"/>
    </bk>
  </valueMetadata>
</metadata>
</file>

<file path=xl/sharedStrings.xml><?xml version="1.0" encoding="utf-8"?>
<sst xmlns="http://schemas.openxmlformats.org/spreadsheetml/2006/main" count="386" uniqueCount="159">
  <si>
    <t>ITEM</t>
  </si>
  <si>
    <t>DESCRIPCIÓN</t>
  </si>
  <si>
    <t>MARCA</t>
  </si>
  <si>
    <t>CANTIDAD</t>
  </si>
  <si>
    <t>Alicate de corte</t>
  </si>
  <si>
    <t>PRETUL</t>
  </si>
  <si>
    <t>6"</t>
  </si>
  <si>
    <t>STANLEY</t>
  </si>
  <si>
    <t>Alicate de presión</t>
  </si>
  <si>
    <t>8"</t>
  </si>
  <si>
    <t>Alicate de punta</t>
  </si>
  <si>
    <t>TRUPER</t>
  </si>
  <si>
    <t>Alicate de seguros Seeger</t>
  </si>
  <si>
    <t>UYUSTOOLS</t>
  </si>
  <si>
    <t>7"</t>
  </si>
  <si>
    <t>Alicate universal</t>
  </si>
  <si>
    <t>Amoladora chica de 670 Watt</t>
  </si>
  <si>
    <t>BOSCH</t>
  </si>
  <si>
    <t>GWS670</t>
  </si>
  <si>
    <t>Aplicador de silicona</t>
  </si>
  <si>
    <t>Arco de sierra</t>
  </si>
  <si>
    <t>Badilejo mediano</t>
  </si>
  <si>
    <t>Caja de herramientas chica</t>
  </si>
  <si>
    <t>14"</t>
  </si>
  <si>
    <t>Careta de soldar</t>
  </si>
  <si>
    <t>Cincel hechizo de varilla</t>
  </si>
  <si>
    <t>S/M</t>
  </si>
  <si>
    <t>Comba</t>
  </si>
  <si>
    <t>04 Lb</t>
  </si>
  <si>
    <t>Copa magnética</t>
  </si>
  <si>
    <t>DEWALT</t>
  </si>
  <si>
    <t>1/4"</t>
  </si>
  <si>
    <t>Dado</t>
  </si>
  <si>
    <t>17 mm</t>
  </si>
  <si>
    <t>19 mm</t>
  </si>
  <si>
    <t>5/8"</t>
  </si>
  <si>
    <t>30 mm</t>
  </si>
  <si>
    <t>Destornillador plano punta fina</t>
  </si>
  <si>
    <t>Destornillador Plano punta gruesa</t>
  </si>
  <si>
    <t>Destornilladores</t>
  </si>
  <si>
    <t>Engrasadora manual</t>
  </si>
  <si>
    <t>400 gr.</t>
  </si>
  <si>
    <t>Escuadra</t>
  </si>
  <si>
    <t>30 cm</t>
  </si>
  <si>
    <t>Escuadra imantada</t>
  </si>
  <si>
    <t>Estractores de perno quebrado</t>
  </si>
  <si>
    <t>1/8" a 3/4"</t>
  </si>
  <si>
    <t>Extensión de palanca, encastre 1/2"</t>
  </si>
  <si>
    <t>5"</t>
  </si>
  <si>
    <t>Hexagonal en pulgadas</t>
  </si>
  <si>
    <t>1/16" a 3/8"</t>
  </si>
  <si>
    <t>Hexagonal milimétrico</t>
  </si>
  <si>
    <t>1,5 a 10 mm</t>
  </si>
  <si>
    <t>Lima media luna</t>
  </si>
  <si>
    <t>Linterna recargable LED</t>
  </si>
  <si>
    <t>RAYOVAC</t>
  </si>
  <si>
    <t>3W</t>
  </si>
  <si>
    <t>Llave francesa</t>
  </si>
  <si>
    <t>10"</t>
  </si>
  <si>
    <t>Llave mixta</t>
  </si>
  <si>
    <t>7 mm</t>
  </si>
  <si>
    <t>8 mm</t>
  </si>
  <si>
    <t>9 mm</t>
  </si>
  <si>
    <t>10 mm</t>
  </si>
  <si>
    <t>13 mm</t>
  </si>
  <si>
    <t>14 mm</t>
  </si>
  <si>
    <t>16 mm</t>
  </si>
  <si>
    <t>18 mm</t>
  </si>
  <si>
    <t>20 mm</t>
  </si>
  <si>
    <t>FERRAWYY</t>
  </si>
  <si>
    <t>22 mm</t>
  </si>
  <si>
    <t>24 mm</t>
  </si>
  <si>
    <t>7/8"</t>
  </si>
  <si>
    <t>1 1/16"</t>
  </si>
  <si>
    <t>Llave Stilson</t>
  </si>
  <si>
    <t>12"</t>
  </si>
  <si>
    <t>Martillo de uña</t>
  </si>
  <si>
    <t>20 Oz</t>
  </si>
  <si>
    <t>Nivel de aluminio</t>
  </si>
  <si>
    <t>Palana</t>
  </si>
  <si>
    <t>SCHUBERT</t>
  </si>
  <si>
    <t>Pico</t>
  </si>
  <si>
    <t>Pinza amperimétrica de 1000A</t>
  </si>
  <si>
    <t>MUT-202</t>
  </si>
  <si>
    <t>Plancha de batir</t>
  </si>
  <si>
    <t>Punta hechiza de varilla</t>
  </si>
  <si>
    <t>Remachadora manual</t>
  </si>
  <si>
    <t>Rotomartillo</t>
  </si>
  <si>
    <t>1250 W</t>
  </si>
  <si>
    <t>Taladro con percutor</t>
  </si>
  <si>
    <t>800 W</t>
  </si>
  <si>
    <t>Wincha de 5 mt.</t>
  </si>
  <si>
    <t>5 mt</t>
  </si>
  <si>
    <t>Arnés de seguridad</t>
  </si>
  <si>
    <t>Tipo Y</t>
  </si>
  <si>
    <t>Casco de seguridad</t>
  </si>
  <si>
    <t>3M</t>
  </si>
  <si>
    <t>Máscara full face</t>
  </si>
  <si>
    <t>MEDIDA/
CÓDIGO</t>
  </si>
  <si>
    <t>Tablero de mesa melamina 2,26x1,30</t>
  </si>
  <si>
    <t>Base de mesa metal 2,26x1,30</t>
  </si>
  <si>
    <t>Mesa de plástico pegable marco aro color ploma</t>
  </si>
  <si>
    <t>Mesa de plástico rectangular color blanca</t>
  </si>
  <si>
    <t>Mesa de plastico cuadrada colo blanco</t>
  </si>
  <si>
    <t>Carrito para comedor de plastico color plomo</t>
  </si>
  <si>
    <t>Mueble botran color negro</t>
  </si>
  <si>
    <t>Exibidor con puerta de vidrio marca corona</t>
  </si>
  <si>
    <t xml:space="preserve">Microondas marca Panasonic color plomo </t>
  </si>
  <si>
    <t>Mueble recepción 8 cajones 2,43xo,66</t>
  </si>
  <si>
    <t xml:space="preserve">Mueble librero de melamina 4 divisiones </t>
  </si>
  <si>
    <t>Mesa de melamina con base de metal 0,91x0,41</t>
  </si>
  <si>
    <t>Pizarra acrílica 2,40x1,20</t>
  </si>
  <si>
    <t>Mesa con base metal y tablero de melamina 1,30x1,84</t>
  </si>
  <si>
    <t xml:space="preserve">Mueble librero de melamina 5 divisiones </t>
  </si>
  <si>
    <t>Mesita de melamina 03 cajones color blanco</t>
  </si>
  <si>
    <t>Mesa con base metal y tablero de melamina 1,54x1,73</t>
  </si>
  <si>
    <t>Tablero de melamina para mesa 2,24x1,31</t>
  </si>
  <si>
    <t>Base de mesa metal 2,24x1,31</t>
  </si>
  <si>
    <t>Librero de melamina para oficina color blanco</t>
  </si>
  <si>
    <t>Librero oficina color blanco adaptado</t>
  </si>
  <si>
    <t>Librero de melamina para oficina color blanco 5 divisiones</t>
  </si>
  <si>
    <t>Mesita de melamina 03 cajones color crema</t>
  </si>
  <si>
    <t>Mesa con base de metal y tablero de melamina 1.50x0,77</t>
  </si>
  <si>
    <t>Impresora marca XEROX serie 3383125870</t>
  </si>
  <si>
    <t>Locker por 9 casilleros 1,75x1,00</t>
  </si>
  <si>
    <t>Ventilador industrial marca WURDEM</t>
  </si>
  <si>
    <t>Stockas color verde marca REXON</t>
  </si>
  <si>
    <t>Nebulizadoras marca vector fog (1 sin marca)</t>
  </si>
  <si>
    <t>Cosedoras industriales marca NEW STAR</t>
  </si>
  <si>
    <t>Sillas de plástico marca REY color blanco</t>
  </si>
  <si>
    <t>Sillas de oficina color negro</t>
  </si>
  <si>
    <t xml:space="preserve">Casacas de frío </t>
  </si>
  <si>
    <t>overol tipo pantalon con tirantes</t>
  </si>
  <si>
    <t xml:space="preserve">cascos amarillos </t>
  </si>
  <si>
    <t xml:space="preserve">botas dunlop por par </t>
  </si>
  <si>
    <t>cascos azules / saneamiento</t>
  </si>
  <si>
    <t>Chalecos fosforecentes/saneamiento</t>
  </si>
  <si>
    <t xml:space="preserve">Botas de jebe color blanco </t>
  </si>
  <si>
    <t xml:space="preserve">Mascaras con filtro </t>
  </si>
  <si>
    <t>Traje de frío cuerpo entero /mameluco</t>
  </si>
  <si>
    <t>Stretch Film (Rollos)</t>
  </si>
  <si>
    <t>INVENTARIO MOVILIARIO CD LA CAJA AL 12-10-23</t>
  </si>
  <si>
    <t>PRECIO UNITARIO ACTUAL</t>
  </si>
  <si>
    <t>TOTAL</t>
  </si>
  <si>
    <t>SUTOTAL</t>
  </si>
  <si>
    <t>IGV</t>
  </si>
  <si>
    <t>USD</t>
  </si>
  <si>
    <t>ACTIVO</t>
  </si>
  <si>
    <t>SI</t>
  </si>
  <si>
    <t>OBSERVACION</t>
  </si>
  <si>
    <t>Materiales consumibles</t>
  </si>
  <si>
    <t>Etiquetas de fila</t>
  </si>
  <si>
    <t>Total general</t>
  </si>
  <si>
    <t>Suma de CANTIDAD</t>
  </si>
  <si>
    <t>Suma de TOTAL</t>
  </si>
  <si>
    <t>Activo Fijo</t>
  </si>
  <si>
    <t>Activos menores</t>
  </si>
  <si>
    <t>No entregado</t>
  </si>
  <si>
    <t>Activo Fijo - No cumple condiciones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</si>
</sst>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&quot;S/&quot;\ #,##0.00"/>
    <numFmt numFmtId="165" formatCode="_([$$-409]* #,##0.00_);_([$$-409]* \(#,##0.00\);_([$$-409]* &quot;-&quot;??_);_(@_)"/>
    <numFmt numFmtId="166" formatCode="_-[$S/-280A]\ * #,##0.00_-;\-[$S/-280A]\ * #,##0.00_-;_-[$S/-280A]\ * &quot;-&quot;??_-;_-@_-"/>
    <numFmt numFmtId="167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44" fontId="3" fillId="0" borderId="0" xfId="0" applyNumberFormat="1" applyFont="1"/>
    <xf numFmtId="44" fontId="3" fillId="0" borderId="1" xfId="0" applyNumberFormat="1" applyFont="1" applyBorder="1"/>
    <xf numFmtId="0" fontId="4" fillId="0" borderId="0" xfId="0" applyFont="1"/>
    <xf numFmtId="44" fontId="4" fillId="0" borderId="0" xfId="0" applyNumberFormat="1" applyFont="1"/>
    <xf numFmtId="165" fontId="4" fillId="0" borderId="2" xfId="0" applyNumberFormat="1" applyFont="1" applyBorder="1"/>
    <xf numFmtId="166" fontId="3" fillId="0" borderId="0" xfId="0" applyNumberFormat="1" applyFont="1"/>
    <xf numFmtId="0" fontId="4" fillId="2" borderId="0" xfId="0" applyFont="1" applyFill="1"/>
    <xf numFmtId="167" fontId="4" fillId="2" borderId="0" xfId="0" applyNumberFormat="1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top" shrinkToFi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pivotButton="1" applyFont="1"/>
    <xf numFmtId="0" fontId="2" fillId="3" borderId="0" xfId="0" applyFont="1" applyFill="1" applyAlignment="1">
      <alignment horizontal="left"/>
    </xf>
    <xf numFmtId="43" fontId="2" fillId="0" borderId="0" xfId="1" applyFont="1" applyAlignment="1">
      <alignment horizontal="center"/>
    </xf>
    <xf numFmtId="0" fontId="2" fillId="3" borderId="0" xfId="0" applyFont="1" applyFill="1" applyAlignment="1">
      <alignment horizontal="center"/>
    </xf>
    <xf numFmtId="164" fontId="2" fillId="0" borderId="0" xfId="1" applyNumberFormat="1" applyFont="1" applyAlignment="1">
      <alignment horizontal="right"/>
    </xf>
    <xf numFmtId="164" fontId="2" fillId="3" borderId="0" xfId="1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32">
    <dxf>
      <numFmt numFmtId="164" formatCode="&quot;S/&quot;\ #,##0.00"/>
    </dxf>
    <dxf>
      <numFmt numFmtId="164" formatCode="&quot;S/&quot;\ #,##0.00"/>
    </dxf>
    <dxf>
      <alignment horizontal="center"/>
    </dxf>
    <dxf>
      <alignment horizontal="center"/>
    </dxf>
    <dxf>
      <alignment horizontal="right"/>
    </dxf>
    <dxf>
      <alignment horizontal="right"/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theme="5" tint="0.79998168889431442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strike val="0"/>
        <outline val="0"/>
        <shadow val="0"/>
        <u val="none"/>
        <vertAlign val="baseline"/>
        <sz val="8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name val="Calibri Light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8"/>
        <color theme="0"/>
        <name val="Calibri Light"/>
        <family val="2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microsoft.com/office/2017/06/relationships/rdRichValueTypes" Target="richData/rdRichValueTypes.xml"/><Relationship Id="rId3" Type="http://schemas.openxmlformats.org/officeDocument/2006/relationships/pivotCacheDefinition" Target="pivotCache/pivotCacheDefinition1.xml"/><Relationship Id="rId7" Type="http://schemas.openxmlformats.org/officeDocument/2006/relationships/sheetMetadata" Target="metadata.xml"/><Relationship Id="rId12" Type="http://schemas.microsoft.com/office/2017/06/relationships/rdSupportingPropertyBag" Target="richData/rdsupporting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SupportingPropertyBagStructure" Target="richData/rdsupportingpropertybagstructure.xml"/><Relationship Id="rId5" Type="http://schemas.openxmlformats.org/officeDocument/2006/relationships/styles" Target="styles.xml"/><Relationship Id="rId10" Type="http://schemas.microsoft.com/office/2017/06/relationships/richStyles" Target="richData/richStyl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im Aponte" refreshedDate="45244.648302893518" createdVersion="8" refreshedVersion="8" minRefreshableVersion="3" recordCount="120" xr:uid="{2711195E-C0E1-4BFB-88A0-E2220677FF33}">
  <cacheSource type="worksheet">
    <worksheetSource name="Tabla1"/>
  </cacheSource>
  <cacheFields count="9">
    <cacheField name="ITEM" numFmtId="1">
      <sharedItems containsSemiMixedTypes="0" containsString="0" containsNumber="1" containsInteger="1" minValue="1" maxValue="120"/>
    </cacheField>
    <cacheField name="DESCRIPCIÓN" numFmtId="0">
      <sharedItems/>
    </cacheField>
    <cacheField name="MARCA" numFmtId="0">
      <sharedItems containsBlank="1"/>
    </cacheField>
    <cacheField name="MEDIDA/_x000a_CÓDIGO" numFmtId="0">
      <sharedItems containsBlank="1"/>
    </cacheField>
    <cacheField name="CANTIDAD" numFmtId="0">
      <sharedItems containsSemiMixedTypes="0" containsString="0" containsNumber="1" containsInteger="1" minValue="1" maxValue="640"/>
    </cacheField>
    <cacheField name="OBSERVACION" numFmtId="0">
      <sharedItems count="11">
        <s v="Materiales consumibles"/>
        <s v="No entregado"/>
        <s v="Activos menores"/>
        <s v="Activo Fijo - No cumple condiciones"/>
        <s v="Activo Fijo"/>
        <s v="no fue entegrado, no es AF" u="1"/>
        <s v="1 llave no fue entegrado, no es AF" u="1"/>
        <s v="No considerar como AF" u="1"/>
        <s v="no fue entegrado" u="1"/>
        <s v="1 llave no fue entegrado" u="1"/>
        <s v="ACTIVO FIJO- VERIFICAR" u="1"/>
      </sharedItems>
    </cacheField>
    <cacheField name="PRECIO UNITARIO ACTUAL" numFmtId="2">
      <sharedItems containsString="0" containsBlank="1" containsNumber="1" minValue="3.00847" maxValue="2161.0169000000001"/>
    </cacheField>
    <cacheField name="ACTIVO" numFmtId="2">
      <sharedItems containsBlank="1"/>
    </cacheField>
    <cacheField name="TOTAL" numFmtId="164">
      <sharedItems containsSemiMixedTypes="0" containsString="0" containsNumber="1" minValue="0" maxValue="98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n v="1"/>
    <s v="Alicate de corte"/>
    <s v="PRETUL"/>
    <s v="6&quot;"/>
    <n v="1"/>
    <x v="0"/>
    <n v="23.656525423728802"/>
    <m/>
    <n v="23.656525423728802"/>
  </r>
  <r>
    <n v="2"/>
    <s v="Alicate de corte"/>
    <s v="STANLEY"/>
    <s v="6&quot;"/>
    <n v="1"/>
    <x v="0"/>
    <n v="40.481016949152497"/>
    <m/>
    <n v="40.481016949152497"/>
  </r>
  <r>
    <n v="3"/>
    <s v="Alicate de presión"/>
    <s v="STANLEY"/>
    <s v="8&quot;"/>
    <n v="1"/>
    <x v="0"/>
    <n v="33.813558999999998"/>
    <m/>
    <n v="33.813558999999998"/>
  </r>
  <r>
    <n v="4"/>
    <s v="Alicate de punta"/>
    <s v="TRUPER"/>
    <s v="6&quot;"/>
    <n v="1"/>
    <x v="0"/>
    <n v="24.906186440677999"/>
    <m/>
    <n v="24.906186440677999"/>
  </r>
  <r>
    <n v="5"/>
    <s v="Alicate de seguros Seeger"/>
    <s v="UYUSTOOLS"/>
    <s v="7&quot;"/>
    <n v="1"/>
    <x v="0"/>
    <n v="10.591100000000001"/>
    <m/>
    <n v="10.591100000000001"/>
  </r>
  <r>
    <n v="6"/>
    <s v="Alicate universal"/>
    <s v="STANLEY"/>
    <s v="8&quot;"/>
    <n v="1"/>
    <x v="0"/>
    <n v="33.813499999999998"/>
    <m/>
    <n v="33.813499999999998"/>
  </r>
  <r>
    <n v="7"/>
    <s v="Amoladora chica de 670 Watt"/>
    <s v="BOSCH"/>
    <s v="GWS670"/>
    <n v="1"/>
    <x v="0"/>
    <n v="244.84745762711901"/>
    <m/>
    <n v="244.84745762711901"/>
  </r>
  <r>
    <n v="8"/>
    <s v="Aplicador de silicona"/>
    <m/>
    <m/>
    <n v="1"/>
    <x v="0"/>
    <n v="8.8756779661016996"/>
    <m/>
    <n v="8.8756779661016996"/>
  </r>
  <r>
    <n v="9"/>
    <s v="Arco de sierra"/>
    <s v="UYUSTOOLS"/>
    <m/>
    <n v="1"/>
    <x v="0"/>
    <n v="30.264830508474599"/>
    <m/>
    <n v="30.264830508474599"/>
  </r>
  <r>
    <n v="10"/>
    <s v="Badilejo mediano"/>
    <s v="STANLEY"/>
    <s v="8&quot;"/>
    <n v="1"/>
    <x v="0"/>
    <n v="14.322032999999999"/>
    <m/>
    <n v="14.322032999999999"/>
  </r>
  <r>
    <n v="11"/>
    <s v="Caja de herramientas chica"/>
    <s v="TRUPER"/>
    <s v="14&quot;"/>
    <n v="1"/>
    <x v="0"/>
    <n v="27.457619999999999"/>
    <m/>
    <n v="27.457619999999999"/>
  </r>
  <r>
    <n v="12"/>
    <s v="Careta de soldar"/>
    <s v="TRUPER"/>
    <m/>
    <n v="1"/>
    <x v="0"/>
    <n v="36.505000000000003"/>
    <m/>
    <n v="36.505000000000003"/>
  </r>
  <r>
    <n v="13"/>
    <s v="Cincel hechizo de varilla"/>
    <s v="S/M"/>
    <m/>
    <n v="1"/>
    <x v="0"/>
    <n v="21.101690000000001"/>
    <m/>
    <n v="21.101690000000001"/>
  </r>
  <r>
    <n v="14"/>
    <s v="Comba"/>
    <s v="UYUSTOOLS"/>
    <s v="04 Lb"/>
    <n v="1"/>
    <x v="0"/>
    <n v="79"/>
    <m/>
    <n v="79"/>
  </r>
  <r>
    <n v="15"/>
    <s v="Copa magnética"/>
    <s v="DEWALT"/>
    <s v="1/4&quot;"/>
    <n v="1"/>
    <x v="0"/>
    <n v="13.474500000000001"/>
    <m/>
    <n v="13.474500000000001"/>
  </r>
  <r>
    <n v="16"/>
    <s v="Dado"/>
    <s v="STANLEY"/>
    <s v="17 mm"/>
    <n v="1"/>
    <x v="0"/>
    <n v="8.3898299999999999"/>
    <m/>
    <n v="8.3898299999999999"/>
  </r>
  <r>
    <n v="17"/>
    <s v="Dado"/>
    <s v="STANLEY"/>
    <s v="19 mm"/>
    <n v="1"/>
    <x v="0"/>
    <n v="11.77966"/>
    <m/>
    <n v="11.77966"/>
  </r>
  <r>
    <n v="18"/>
    <s v="Dado"/>
    <s v="STANLEY"/>
    <s v="5/8&quot;"/>
    <n v="1"/>
    <x v="0"/>
    <n v="8.3898305000000004"/>
    <m/>
    <n v="8.3898305000000004"/>
  </r>
  <r>
    <n v="19"/>
    <s v="Dado"/>
    <s v="STANLEY"/>
    <s v="30 mm"/>
    <n v="1"/>
    <x v="0"/>
    <n v="6.6949151999999996"/>
    <m/>
    <n v="6.6949151999999996"/>
  </r>
  <r>
    <n v="20"/>
    <s v="Destornillador plano punta fina"/>
    <s v="TRUPER"/>
    <s v="8&quot;"/>
    <n v="1"/>
    <x v="0"/>
    <n v="17.542372799999999"/>
    <m/>
    <n v="17.542372799999999"/>
  </r>
  <r>
    <n v="21"/>
    <s v="Destornillador Plano punta gruesa"/>
    <s v="STANLEY"/>
    <s v="6&quot;"/>
    <n v="1"/>
    <x v="0"/>
    <n v="3.00847"/>
    <m/>
    <n v="3.00847"/>
  </r>
  <r>
    <n v="22"/>
    <s v="Destornilladores"/>
    <s v="STANLEY"/>
    <m/>
    <n v="1"/>
    <x v="0"/>
    <n v="42.288130000000002"/>
    <m/>
    <n v="42.288130000000002"/>
  </r>
  <r>
    <n v="23"/>
    <s v="Engrasadora manual"/>
    <s v="TRUPER"/>
    <s v="400 gr."/>
    <n v="2"/>
    <x v="0"/>
    <n v="44.91525"/>
    <m/>
    <n v="89.830500000000001"/>
  </r>
  <r>
    <n v="24"/>
    <s v="Escuadra"/>
    <s v="TRUPER"/>
    <s v="30 cm"/>
    <n v="1"/>
    <x v="0"/>
    <n v="49.576270000000001"/>
    <m/>
    <n v="49.576270000000001"/>
  </r>
  <r>
    <n v="25"/>
    <s v="Escuadra imantada"/>
    <m/>
    <m/>
    <n v="1"/>
    <x v="0"/>
    <n v="44.322032999999998"/>
    <m/>
    <n v="44.322032999999998"/>
  </r>
  <r>
    <n v="26"/>
    <s v="Estractores de perno quebrado"/>
    <s v="TRUPER"/>
    <s v="1/8&quot; a 3/4&quot;"/>
    <n v="1"/>
    <x v="0"/>
    <n v="13.813559"/>
    <m/>
    <n v="13.813559"/>
  </r>
  <r>
    <n v="27"/>
    <s v="Extensión de palanca, encastre 1/2&quot;"/>
    <s v="STANLEY"/>
    <s v="5&quot;"/>
    <n v="1"/>
    <x v="0"/>
    <n v="14.322032999999999"/>
    <m/>
    <n v="14.322032999999999"/>
  </r>
  <r>
    <n v="28"/>
    <s v="Hexagonal en pulgadas"/>
    <s v="STANLEY"/>
    <s v="1/16&quot; a 3/8&quot;"/>
    <n v="1"/>
    <x v="0"/>
    <n v="34.237287999999999"/>
    <m/>
    <n v="34.237287999999999"/>
  </r>
  <r>
    <n v="29"/>
    <s v="Hexagonal milimétrico"/>
    <s v="STANLEY"/>
    <s v="1,5 a 10 mm"/>
    <n v="1"/>
    <x v="0"/>
    <n v="38.050846999999997"/>
    <m/>
    <n v="38.050846999999997"/>
  </r>
  <r>
    <n v="30"/>
    <s v="Lima media luna"/>
    <s v="TRUPER"/>
    <s v="8&quot;"/>
    <n v="1"/>
    <x v="0"/>
    <n v="15.169491499999999"/>
    <m/>
    <n v="15.169491499999999"/>
  </r>
  <r>
    <n v="31"/>
    <s v="Linterna recargable LED"/>
    <s v="RAYOVAC"/>
    <s v="3W"/>
    <n v="1"/>
    <x v="1"/>
    <n v="44.4915254"/>
    <m/>
    <n v="44.4915254"/>
  </r>
  <r>
    <n v="32"/>
    <s v="Llave francesa"/>
    <s v="STANLEY"/>
    <s v="10&quot;"/>
    <n v="1"/>
    <x v="0"/>
    <n v="51.266949152542402"/>
    <m/>
    <n v="51.266949152542402"/>
  </r>
  <r>
    <n v="33"/>
    <s v="Llave francesa"/>
    <s v="TRUPER"/>
    <s v="8&quot;"/>
    <n v="1"/>
    <x v="0"/>
    <n v="16.864405999999999"/>
    <m/>
    <n v="16.864405999999999"/>
  </r>
  <r>
    <n v="34"/>
    <s v="Llave mixta"/>
    <s v="STANLEY"/>
    <s v="7 mm"/>
    <n v="1"/>
    <x v="0"/>
    <n v="13.38983"/>
    <m/>
    <n v="13.38983"/>
  </r>
  <r>
    <n v="35"/>
    <s v="Llave mixta"/>
    <s v="STANLEY"/>
    <s v="8 mm"/>
    <n v="1"/>
    <x v="0"/>
    <n v="11.440677900000001"/>
    <m/>
    <n v="11.440677900000001"/>
  </r>
  <r>
    <n v="36"/>
    <s v="Llave mixta"/>
    <s v="STANLEY"/>
    <s v="9 mm"/>
    <n v="1"/>
    <x v="0"/>
    <n v="11.101694"/>
    <m/>
    <n v="11.101694"/>
  </r>
  <r>
    <n v="37"/>
    <s v="Llave mixta"/>
    <s v="STANLEY"/>
    <s v="10 mm"/>
    <n v="1"/>
    <x v="0"/>
    <n v="10.866101694915301"/>
    <m/>
    <n v="10.866101694915301"/>
  </r>
  <r>
    <n v="38"/>
    <s v="Llave mixta"/>
    <s v="STANLEY"/>
    <s v="13 mm"/>
    <n v="1"/>
    <x v="0"/>
    <n v="11.77966"/>
    <m/>
    <n v="11.77966"/>
  </r>
  <r>
    <n v="39"/>
    <s v="Llave mixta"/>
    <s v="STANLEY"/>
    <s v="14 mm"/>
    <n v="1"/>
    <x v="0"/>
    <n v="13.6766101694915"/>
    <m/>
    <n v="13.6766101694915"/>
  </r>
  <r>
    <n v="40"/>
    <s v="Llave mixta"/>
    <s v="STANLEY"/>
    <s v="16 mm"/>
    <n v="1"/>
    <x v="0"/>
    <n v="19.1525423"/>
    <m/>
    <n v="19.1525423"/>
  </r>
  <r>
    <n v="41"/>
    <s v="Llave mixta"/>
    <s v="STANLEY"/>
    <s v="17 mm"/>
    <n v="1"/>
    <x v="0"/>
    <n v="16.016949"/>
    <m/>
    <n v="16.016949"/>
  </r>
  <r>
    <n v="42"/>
    <s v="Llave mixta"/>
    <s v="STANLEY"/>
    <s v="18 mm"/>
    <n v="1"/>
    <x v="0"/>
    <n v="18.000932203389802"/>
    <m/>
    <n v="18.000932203389802"/>
  </r>
  <r>
    <n v="43"/>
    <s v="Llave mixta"/>
    <s v="STANLEY"/>
    <s v="19 mm"/>
    <n v="1"/>
    <x v="0"/>
    <n v="16.864405999999999"/>
    <m/>
    <n v="16.864405999999999"/>
  </r>
  <r>
    <n v="44"/>
    <s v="Llave mixta"/>
    <s v="STANLEY"/>
    <s v="20 mm"/>
    <n v="1"/>
    <x v="0"/>
    <n v="16.27966"/>
    <m/>
    <n v="16.27966"/>
  </r>
  <r>
    <n v="45"/>
    <s v="Llave mixta"/>
    <s v="FERRAWYY"/>
    <s v="22 mm"/>
    <n v="2"/>
    <x v="1"/>
    <n v="5.1392251"/>
    <m/>
    <n v="10.2784502"/>
  </r>
  <r>
    <n v="46"/>
    <s v="Llave mixta"/>
    <s v="STANLEY"/>
    <s v="24 mm"/>
    <n v="1"/>
    <x v="0"/>
    <n v="37.203389000000001"/>
    <m/>
    <n v="37.203389000000001"/>
  </r>
  <r>
    <n v="47"/>
    <s v="Llave mixta"/>
    <s v="STANLEY"/>
    <s v="30 mm"/>
    <n v="1"/>
    <x v="0"/>
    <n v="56.525423000000004"/>
    <m/>
    <n v="56.525423000000004"/>
  </r>
  <r>
    <n v="48"/>
    <s v="Llave mixta"/>
    <s v="STANLEY"/>
    <s v="5/8&quot;"/>
    <n v="1"/>
    <x v="0"/>
    <n v="16.694915200000001"/>
    <m/>
    <n v="16.694915200000001"/>
  </r>
  <r>
    <n v="49"/>
    <s v="Llave mixta"/>
    <s v="STANLEY"/>
    <s v="7/8&quot;"/>
    <n v="1"/>
    <x v="0"/>
    <n v="7.8813559"/>
    <m/>
    <n v="7.8813559"/>
  </r>
  <r>
    <n v="50"/>
    <s v="Llave mixta"/>
    <s v="STANLEY"/>
    <s v="1 1/16&quot;"/>
    <n v="1"/>
    <x v="0"/>
    <n v="18.728813500000001"/>
    <m/>
    <n v="18.728813500000001"/>
  </r>
  <r>
    <n v="51"/>
    <s v="Llave Stilson"/>
    <s v="STANLEY"/>
    <s v="12&quot;"/>
    <n v="1"/>
    <x v="0"/>
    <n v="69.693559322033906"/>
    <m/>
    <n v="69.693559322033906"/>
  </r>
  <r>
    <n v="52"/>
    <s v="Martillo de uña"/>
    <s v="STANLEY"/>
    <s v="20 Oz"/>
    <n v="1"/>
    <x v="0"/>
    <n v="32.329152542372903"/>
    <m/>
    <n v="32.329152542372903"/>
  </r>
  <r>
    <n v="53"/>
    <s v="Nivel de aluminio"/>
    <s v="UYUSTOOLS"/>
    <s v="12&quot;"/>
    <n v="1"/>
    <x v="0"/>
    <n v="22.213135593220301"/>
    <m/>
    <n v="22.213135593220301"/>
  </r>
  <r>
    <n v="54"/>
    <s v="Palana"/>
    <s v="SCHUBERT"/>
    <m/>
    <n v="1"/>
    <x v="0"/>
    <n v="46.112457627118602"/>
    <m/>
    <n v="46.112457627118602"/>
  </r>
  <r>
    <n v="55"/>
    <s v="Pico"/>
    <s v="TRUPER"/>
    <m/>
    <n v="1"/>
    <x v="0"/>
    <n v="68.540932203389801"/>
    <m/>
    <n v="68.540932203389801"/>
  </r>
  <r>
    <n v="56"/>
    <s v="Pinza amperimétrica de 1000A"/>
    <s v="TRUPER"/>
    <s v="MUT-202"/>
    <n v="1"/>
    <x v="0"/>
    <n v="135.5932"/>
    <m/>
    <n v="135.5932"/>
  </r>
  <r>
    <n v="57"/>
    <s v="Plancha de batir"/>
    <s v="STANLEY"/>
    <s v="8&quot;"/>
    <n v="1"/>
    <x v="0"/>
    <n v="21.9491525"/>
    <m/>
    <n v="21.9491525"/>
  </r>
  <r>
    <n v="58"/>
    <s v="Punta hechiza de varilla"/>
    <s v="S/M"/>
    <m/>
    <n v="1"/>
    <x v="0"/>
    <n v="25.4237"/>
    <m/>
    <n v="25.4237"/>
  </r>
  <r>
    <n v="59"/>
    <s v="Remachadora manual"/>
    <s v="STANLEY"/>
    <s v="12&quot;"/>
    <n v="1"/>
    <x v="0"/>
    <n v="77.966100999999995"/>
    <m/>
    <n v="77.966100999999995"/>
  </r>
  <r>
    <n v="60"/>
    <s v="Rotomartillo"/>
    <s v="STANLEY"/>
    <s v="1250 W"/>
    <n v="1"/>
    <x v="0"/>
    <n v="508.38983000000002"/>
    <m/>
    <n v="508.38983000000002"/>
  </r>
  <r>
    <n v="61"/>
    <s v="Taladro con percutor"/>
    <s v="STANLEY"/>
    <s v="800 W"/>
    <n v="1"/>
    <x v="0"/>
    <n v="207.54230000000001"/>
    <m/>
    <n v="207.54230000000001"/>
  </r>
  <r>
    <n v="62"/>
    <s v="Wincha de 5 mt."/>
    <s v="UYUSTOOLS"/>
    <s v="5 mt"/>
    <n v="1"/>
    <x v="0"/>
    <n v="27.495762711864401"/>
    <m/>
    <n v="27.495762711864401"/>
  </r>
  <r>
    <n v="63"/>
    <s v="Arnés de seguridad"/>
    <s v="UYUSTOOLS"/>
    <s v="Tipo Y"/>
    <n v="2"/>
    <x v="0"/>
    <n v="105.020254237288"/>
    <m/>
    <n v="210.040508474576"/>
  </r>
  <r>
    <n v="64"/>
    <s v="Casco de seguridad"/>
    <s v="3M"/>
    <m/>
    <n v="8"/>
    <x v="0"/>
    <n v="54.8008474576271"/>
    <m/>
    <n v="438.4067796610168"/>
  </r>
  <r>
    <n v="65"/>
    <s v="Máscara full face"/>
    <s v="3M"/>
    <m/>
    <n v="1"/>
    <x v="0"/>
    <n v="416.01693999999998"/>
    <m/>
    <n v="416.01693999999998"/>
  </r>
  <r>
    <n v="66"/>
    <s v="Mascaras con filtro "/>
    <m/>
    <m/>
    <n v="2"/>
    <x v="0"/>
    <n v="117.79661"/>
    <m/>
    <n v="235.59322"/>
  </r>
  <r>
    <n v="67"/>
    <s v="Tablero de mesa melamina 2,26x1,30"/>
    <m/>
    <m/>
    <n v="1"/>
    <x v="0"/>
    <n v="423.72881000000001"/>
    <m/>
    <n v="423.72881000000001"/>
  </r>
  <r>
    <n v="68"/>
    <s v="Base de mesa metal 2,26x1,30"/>
    <m/>
    <m/>
    <n v="1"/>
    <x v="2"/>
    <n v="169.49152000000001"/>
    <m/>
    <n v="169.49152000000001"/>
  </r>
  <r>
    <n v="69"/>
    <s v="Mesa de plástico pegable marco aro color ploma"/>
    <m/>
    <m/>
    <n v="1"/>
    <x v="2"/>
    <n v="151"/>
    <m/>
    <n v="151"/>
  </r>
  <r>
    <n v="70"/>
    <s v="Mesa de plástico rectangular color blanca"/>
    <m/>
    <m/>
    <n v="1"/>
    <x v="2"/>
    <n v="191.4"/>
    <m/>
    <n v="191.4"/>
  </r>
  <r>
    <n v="71"/>
    <s v="Mesa de plastico cuadrada colo blanco"/>
    <m/>
    <m/>
    <n v="1"/>
    <x v="2"/>
    <n v="65.16"/>
    <m/>
    <n v="65.16"/>
  </r>
  <r>
    <n v="72"/>
    <s v="Mesa de plastico cuadrada colo blanco"/>
    <m/>
    <m/>
    <n v="1"/>
    <x v="2"/>
    <n v="65.16"/>
    <m/>
    <n v="65.16"/>
  </r>
  <r>
    <n v="73"/>
    <s v="Carrito para comedor de plastico color plomo"/>
    <m/>
    <m/>
    <n v="1"/>
    <x v="2"/>
    <n v="101.61"/>
    <m/>
    <n v="101.61"/>
  </r>
  <r>
    <n v="74"/>
    <s v="Carrito para comedor de plastico color plomo"/>
    <m/>
    <m/>
    <n v="1"/>
    <x v="2"/>
    <n v="101.61"/>
    <m/>
    <n v="101.61"/>
  </r>
  <r>
    <n v="75"/>
    <s v="Mueble botran color negro"/>
    <m/>
    <m/>
    <n v="1"/>
    <x v="3"/>
    <m/>
    <m/>
    <n v="0"/>
  </r>
  <r>
    <n v="76"/>
    <s v="Exibidor con puerta de vidrio marca corona"/>
    <m/>
    <m/>
    <n v="1"/>
    <x v="4"/>
    <m/>
    <s v="SI"/>
    <n v="0"/>
  </r>
  <r>
    <n v="77"/>
    <s v="Exibidor con puerta de vidrio marca corona"/>
    <m/>
    <m/>
    <n v="1"/>
    <x v="4"/>
    <m/>
    <s v="SI"/>
    <n v="0"/>
  </r>
  <r>
    <n v="78"/>
    <s v="Microondas marca Panasonic color plomo "/>
    <m/>
    <m/>
    <n v="1"/>
    <x v="2"/>
    <n v="287.28800000000001"/>
    <m/>
    <n v="287.28800000000001"/>
  </r>
  <r>
    <n v="79"/>
    <s v="Mueble recepción 8 cajones 2,43xo,66"/>
    <m/>
    <m/>
    <n v="1"/>
    <x v="3"/>
    <n v="1483.05"/>
    <s v="SI"/>
    <n v="1483.05"/>
  </r>
  <r>
    <n v="80"/>
    <s v="Mueble librero de melamina 4 divisiones "/>
    <m/>
    <m/>
    <n v="1"/>
    <x v="2"/>
    <n v="322.03379999999999"/>
    <m/>
    <n v="322.03379999999999"/>
  </r>
  <r>
    <n v="81"/>
    <s v="Mueble librero de melamina 4 divisiones "/>
    <m/>
    <m/>
    <n v="1"/>
    <x v="2"/>
    <n v="322.03379999999999"/>
    <m/>
    <n v="322.03379999999999"/>
  </r>
  <r>
    <n v="82"/>
    <s v="Mesa de melamina con base de metal 0,91x0,41"/>
    <m/>
    <m/>
    <n v="1"/>
    <x v="2"/>
    <n v="381.35590000000002"/>
    <m/>
    <n v="381.35590000000002"/>
  </r>
  <r>
    <n v="83"/>
    <s v="Pizarra acrílica 2,40x1,20"/>
    <m/>
    <m/>
    <n v="1"/>
    <x v="2"/>
    <n v="243.22030000000001"/>
    <m/>
    <n v="243.22030000000001"/>
  </r>
  <r>
    <n v="84"/>
    <s v="Mesa con base metal y tablero de melamina 1,30x1,84"/>
    <m/>
    <m/>
    <n v="1"/>
    <x v="2"/>
    <n v="805.08474000000001"/>
    <m/>
    <n v="805.08474000000001"/>
  </r>
  <r>
    <n v="85"/>
    <s v="Mueble librero de melamina 5 divisiones "/>
    <m/>
    <m/>
    <n v="1"/>
    <x v="2"/>
    <n v="338.98304999999999"/>
    <m/>
    <n v="338.98304999999999"/>
  </r>
  <r>
    <n v="86"/>
    <s v="Mesita de melamina 03 cajones color blanco"/>
    <m/>
    <m/>
    <n v="1"/>
    <x v="2"/>
    <n v="381.35593"/>
    <m/>
    <n v="381.35593"/>
  </r>
  <r>
    <n v="87"/>
    <s v="Mesa con base metal y tablero de melamina 1,54x1,73"/>
    <m/>
    <m/>
    <n v="1"/>
    <x v="2"/>
    <n v="809.32203000000004"/>
    <m/>
    <n v="809.32203000000004"/>
  </r>
  <r>
    <n v="88"/>
    <s v="Tablero de melamina para mesa 2,24x1,31"/>
    <m/>
    <m/>
    <n v="1"/>
    <x v="2"/>
    <n v="423.72881000000001"/>
    <m/>
    <n v="423.72881000000001"/>
  </r>
  <r>
    <n v="89"/>
    <s v="Base de mesa metal 2,24x1,31"/>
    <m/>
    <m/>
    <n v="1"/>
    <x v="2"/>
    <n v="169.491525"/>
    <m/>
    <n v="169.491525"/>
  </r>
  <r>
    <n v="90"/>
    <s v="Librero de melamina para oficina color blanco"/>
    <m/>
    <m/>
    <n v="1"/>
    <x v="2"/>
    <n v="321.18644"/>
    <m/>
    <n v="321.18644"/>
  </r>
  <r>
    <n v="91"/>
    <s v="Librero oficina color blanco adaptado"/>
    <m/>
    <m/>
    <n v="1"/>
    <x v="2"/>
    <n v="321.18644"/>
    <m/>
    <n v="321.18644"/>
  </r>
  <r>
    <n v="92"/>
    <s v="Librero de melamina para oficina color blanco 5 divisiones"/>
    <m/>
    <m/>
    <n v="1"/>
    <x v="2"/>
    <n v="338.983"/>
    <m/>
    <n v="338.983"/>
  </r>
  <r>
    <n v="93"/>
    <s v="Librero de melamina para oficina color blanco 5 divisiones"/>
    <m/>
    <m/>
    <n v="1"/>
    <x v="2"/>
    <n v="338.983"/>
    <m/>
    <n v="338.983"/>
  </r>
  <r>
    <n v="94"/>
    <s v="Mesita de melamina 03 cajones color blanco"/>
    <m/>
    <m/>
    <n v="1"/>
    <x v="2"/>
    <n v="381.35593219999998"/>
    <m/>
    <n v="381.35593219999998"/>
  </r>
  <r>
    <n v="95"/>
    <s v="Mesita de melamina 03 cajones color crema"/>
    <m/>
    <m/>
    <n v="1"/>
    <x v="2"/>
    <n v="381.35593219999998"/>
    <m/>
    <n v="381.35593219999998"/>
  </r>
  <r>
    <n v="96"/>
    <s v="Mesita de melamina 03 cajones color crema"/>
    <m/>
    <m/>
    <n v="1"/>
    <x v="2"/>
    <n v="381.35593219999998"/>
    <m/>
    <n v="381.35593219999998"/>
  </r>
  <r>
    <n v="97"/>
    <s v="Mesa con base de metal y tablero de melamina 1.50x0,77"/>
    <m/>
    <m/>
    <n v="1"/>
    <x v="2"/>
    <n v="550.84744999999998"/>
    <m/>
    <n v="550.84744999999998"/>
  </r>
  <r>
    <n v="98"/>
    <s v="Impresora marca XEROX serie 3383125870"/>
    <m/>
    <m/>
    <n v="1"/>
    <x v="4"/>
    <n v="1304.2370000000001"/>
    <s v="SI"/>
    <n v="1304.2370000000001"/>
  </r>
  <r>
    <n v="99"/>
    <s v="Mueble botran color negro"/>
    <m/>
    <m/>
    <n v="1"/>
    <x v="3"/>
    <m/>
    <m/>
    <n v="0"/>
  </r>
  <r>
    <n v="100"/>
    <s v="Locker por 9 casilleros 1,75x1,00"/>
    <m/>
    <m/>
    <n v="1"/>
    <x v="2"/>
    <n v="860"/>
    <m/>
    <n v="860"/>
  </r>
  <r>
    <n v="101"/>
    <s v="Locker por 9 casilleros 1,75x1,00"/>
    <m/>
    <m/>
    <n v="1"/>
    <x v="2"/>
    <n v="860"/>
    <m/>
    <n v="860"/>
  </r>
  <r>
    <n v="102"/>
    <s v="Locker por 9 casilleros 1,75x1,00"/>
    <m/>
    <m/>
    <n v="1"/>
    <x v="2"/>
    <n v="860"/>
    <m/>
    <n v="860"/>
  </r>
  <r>
    <n v="103"/>
    <s v="Locker por 9 casilleros 1,75x1,00"/>
    <m/>
    <m/>
    <n v="1"/>
    <x v="2"/>
    <n v="860"/>
    <m/>
    <n v="860"/>
  </r>
  <r>
    <n v="104"/>
    <s v="Mueble botran color negro"/>
    <m/>
    <m/>
    <n v="1"/>
    <x v="3"/>
    <m/>
    <m/>
    <n v="0"/>
  </r>
  <r>
    <n v="105"/>
    <s v="Mueble botran color negro"/>
    <m/>
    <m/>
    <n v="1"/>
    <x v="3"/>
    <m/>
    <m/>
    <n v="0"/>
  </r>
  <r>
    <n v="106"/>
    <s v="Ventilador industrial marca WURDEM"/>
    <m/>
    <m/>
    <n v="1"/>
    <x v="2"/>
    <n v="211.77"/>
    <m/>
    <n v="211.77"/>
  </r>
  <r>
    <n v="107"/>
    <s v="Stockas color verde marca REXON"/>
    <m/>
    <m/>
    <n v="6"/>
    <x v="3"/>
    <n v="1177"/>
    <s v="SI"/>
    <n v="7062"/>
  </r>
  <r>
    <n v="108"/>
    <s v="Nebulizadoras marca vector fog (1 sin marca)"/>
    <m/>
    <m/>
    <n v="3"/>
    <x v="3"/>
    <n v="2161.0169000000001"/>
    <s v="SI"/>
    <n v="6483.0506999999998"/>
  </r>
  <r>
    <n v="109"/>
    <s v="Cosedoras industriales marca NEW STAR"/>
    <m/>
    <m/>
    <n v="6"/>
    <x v="2"/>
    <n v="355.08474000000001"/>
    <m/>
    <n v="2130.5084400000001"/>
  </r>
  <r>
    <n v="110"/>
    <s v="Sillas de plástico marca REY color blanco"/>
    <m/>
    <m/>
    <n v="15"/>
    <x v="0"/>
    <n v="37.200000000000003"/>
    <m/>
    <n v="558"/>
  </r>
  <r>
    <n v="111"/>
    <s v="Sillas de oficina color negro"/>
    <m/>
    <m/>
    <n v="6"/>
    <x v="2"/>
    <m/>
    <m/>
    <n v="0"/>
  </r>
  <r>
    <n v="112"/>
    <s v="Stretch Film (Rollos)"/>
    <m/>
    <m/>
    <n v="640"/>
    <x v="0"/>
    <n v="15.4"/>
    <m/>
    <n v="9856"/>
  </r>
  <r>
    <n v="113"/>
    <s v="Casacas de frío "/>
    <m/>
    <m/>
    <n v="6"/>
    <x v="0"/>
    <m/>
    <m/>
    <n v="0"/>
  </r>
  <r>
    <n v="114"/>
    <s v="Traje de frío cuerpo entero /mameluco"/>
    <m/>
    <m/>
    <n v="12"/>
    <x v="0"/>
    <m/>
    <m/>
    <n v="0"/>
  </r>
  <r>
    <n v="115"/>
    <s v="overol tipo pantalon con tirantes"/>
    <m/>
    <m/>
    <n v="2"/>
    <x v="0"/>
    <m/>
    <m/>
    <n v="0"/>
  </r>
  <r>
    <n v="116"/>
    <s v="cascos amarillos "/>
    <m/>
    <m/>
    <n v="13"/>
    <x v="0"/>
    <n v="14.321999999999999"/>
    <m/>
    <n v="186.18599999999998"/>
  </r>
  <r>
    <n v="117"/>
    <s v="botas dunlop por par "/>
    <m/>
    <m/>
    <n v="8"/>
    <x v="0"/>
    <n v="242.28809999999999"/>
    <m/>
    <n v="1938.3047999999999"/>
  </r>
  <r>
    <n v="118"/>
    <s v="cascos azules / saneamiento"/>
    <m/>
    <m/>
    <n v="2"/>
    <x v="0"/>
    <n v="14.321999999999999"/>
    <m/>
    <n v="28.643999999999998"/>
  </r>
  <r>
    <n v="119"/>
    <s v="Chalecos fosforecentes/saneamiento"/>
    <m/>
    <m/>
    <n v="2"/>
    <x v="0"/>
    <n v="21.186440000000001"/>
    <m/>
    <n v="42.372880000000002"/>
  </r>
  <r>
    <n v="120"/>
    <s v="Botas de jebe color blanco "/>
    <m/>
    <m/>
    <n v="11"/>
    <x v="0"/>
    <n v="37.203389000000001"/>
    <m/>
    <n v="409.2372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A194AB-50A4-414D-B186-FB4C528BE4EE}" name="TablaDinámica4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2:D8" firstHeaderRow="0" firstDataRow="1" firstDataCol="1"/>
  <pivotFields count="9">
    <pivotField numFmtId="1" showAll="0"/>
    <pivotField showAll="0"/>
    <pivotField showAll="0"/>
    <pivotField showAll="0"/>
    <pivotField dataField="1" showAll="0"/>
    <pivotField axis="axisRow" showAll="0">
      <items count="12">
        <item m="1" x="9"/>
        <item m="1" x="6"/>
        <item x="4"/>
        <item m="1" x="10"/>
        <item x="0"/>
        <item m="1" x="7"/>
        <item m="1" x="8"/>
        <item m="1" x="5"/>
        <item x="3"/>
        <item x="2"/>
        <item x="1"/>
        <item t="default"/>
      </items>
    </pivotField>
    <pivotField showAll="0"/>
    <pivotField showAll="0"/>
    <pivotField dataField="1" numFmtId="164" showAll="0"/>
  </pivotFields>
  <rowFields count="1">
    <field x="5"/>
  </rowFields>
  <rowItems count="6">
    <i>
      <x v="2"/>
    </i>
    <i>
      <x v="4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4" baseField="0" baseItem="0"/>
    <dataField name="Suma de TOTAL" fld="8" baseField="0" baseItem="0" numFmtId="164"/>
  </dataFields>
  <formats count="21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5" type="button" dataOnly="0" labelOnly="1" outline="0" axis="axisRow" fieldPosition="0"/>
    </format>
    <format dxfId="17">
      <pivotArea dataOnly="0" labelOnly="1" fieldPosition="0">
        <references count="1">
          <reference field="5" count="0"/>
        </references>
      </pivotArea>
    </format>
    <format dxfId="16">
      <pivotArea dataOnly="0" labelOnly="1" grandRow="1" outline="0" fieldPosition="0"/>
    </format>
    <format dxfId="15">
      <pivotArea dataOnly="0" labelOnly="1" outline="0" axis="axisValues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dataOnly="0" labelOnly="1" fieldPosition="0">
        <references count="1">
          <reference field="5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linkedentity">
      <keyFlags>
        <key name="%cvi">
          <flag name="ShowInCardView" value="0"/>
          <flag name="ShowInDotNotation" value="0"/>
          <flag name="ShowInAutoComplete" value="0"/>
          <flag name="ExcludeFromCalcComparison" value="1"/>
        </key>
      </keyFlags>
    </type>
    <type name="_linkedentitycore">
      <keyFlags>
        <key name="%EntityServiceId">
          <flag name="ShowInCardView" value="0"/>
          <flag name="ShowInDotNotation" value="0"/>
          <flag name="ShowInAutoComplete" value="0"/>
        </key>
        <key name="%EntitySubDomainId">
          <flag name="ShowInCardView" value="0"/>
          <flag name="ShowInDotNotation" value="0"/>
          <flag name="ShowInAutoComplete" value="0"/>
        </key>
        <key name="%EntityCulture">
          <flag name="ShowInCardView" value="0"/>
          <flag name="ShowInDotNotation" value="0"/>
          <flag name="ShowInAutoComplete" value="0"/>
        </key>
        <key name="%EntityId">
          <flag name="ShowInCardView" value="0"/>
          <flag name="ShowInDotNotation" value="0"/>
          <flag name="ShowInAutoComplete" value="0"/>
        </key>
        <key name="%IsRefreshable">
          <flag name="ShowInCardView" value="0"/>
          <flag name="ShowInAutoComplete" value="0"/>
          <flag name="ExcludeFromCalcComparison" value="1"/>
        </key>
        <key name="%ProviderInfo">
          <flag name="ShowInCardView" value="0"/>
          <flag name="ShowInDotNotation" value="0"/>
          <flag name="ShowInAutoComplete" value="0"/>
        </key>
        <key name="%DataProviderExternalLinkLogo">
          <flag name="ShowInCardView" value="0"/>
          <flag name="ShowInDotNotation" value="0"/>
          <flag name="ShowInAutoComplete" value="0"/>
        </key>
        <key name="%DataProviderExternalLink">
          <flag name="ShowInCardView" value="0"/>
          <flag name="ShowInDotNotation" value="0"/>
          <flag name="ShowInAutoComplete" value="0"/>
        </key>
        <key name="%OutdatedReason">
          <flag name="ShowInCardView" value="0"/>
          <flag name="ShowInDotNotation" value="0"/>
          <flag name="ShowInAutoComplete" value="0"/>
          <flag name="ExcludeFromCalcComparison" value="1"/>
        </key>
      </keyFlags>
    </type>
  </types>
</rvTypesInfo>
</file>

<file path=xl/richData/rdrichvalue.xml><?xml version="1.0" encoding="utf-8"?>
<rvData xmlns="http://schemas.microsoft.com/office/spreadsheetml/2017/richdata" count="2">
  <rv s="0">
    <v>es-ES</v>
    <v>avyrnm</v>
    <v>268435456</v>
    <v>1</v>
    <v>Con tecnología de Refinitiv</v>
    <v>0</v>
    <v>1</v>
    <v>USD/PEN</v>
    <v>3</v>
    <v>4</v>
    <v>Finance</v>
    <v>5</v>
    <v>3.7635000000000001</v>
    <v>-4.2000000000000003E-2</v>
    <v>-1.1069000000000001E-2</v>
    <v>3.7944</v>
    <v>USD</v>
    <v>45244.901053240741</v>
    <v>3.766</v>
    <v>3.92</v>
    <v>3.7645</v>
    <v>3.5421999999999998</v>
    <v>PEN</v>
    <v>US Dollar/Peruvian Sol FX Spot Rate</v>
    <v>3.7524000000000002</v>
    <v>USDPEN</v>
    <v>Par de divisa</v>
    <v>USD/PEN</v>
  </rv>
  <rv s="1">
    <v>0</v>
  </rv>
</rvData>
</file>

<file path=xl/richData/rdrichvaluestructure.xml><?xml version="1.0" encoding="utf-8"?>
<rvStructures xmlns="http://schemas.microsoft.com/office/spreadsheetml/2017/richdata" count="2">
  <s t="_linkedentitycore">
    <k n="%EntityCulture" t="s"/>
    <k n="%EntityId" t="s"/>
    <k n="%EntityServiceId"/>
    <k n="%IsRefreshable" t="b"/>
    <k n="%ProviderInfo" t="s"/>
    <k n="_CanonicalPropertyNames" t="spb"/>
    <k n="_Display" t="spb"/>
    <k n="_DisplayString" t="s"/>
    <k n="_Flags" t="spb"/>
    <k n="_Format" t="spb"/>
    <k n="_Icon" t="s"/>
    <k n="_SubLabel" t="spb"/>
    <k n="Apertura"/>
    <k n="Cambio"/>
    <k n="Cambio (%)"/>
    <k n="Cierre anterior"/>
    <k n="De la moneda" t="s"/>
    <k n="Hora de la última operación"/>
    <k n="Máximo"/>
    <k n="Máximo en 52 semanas"/>
    <k n="Mínimo"/>
    <k n="Mínimo en 52 semanas"/>
    <k n="Moneda" t="s"/>
    <k n="Nombre" t="s"/>
    <k n="Precio"/>
    <k n="Símbolo bursátil" t="s"/>
    <k n="Tipo de instrumento" t="s"/>
    <k n="UniqueName" t="s"/>
  </s>
  <s t="_linkedentity">
    <k n="%cvi" t="r"/>
  </s>
</rvStructures>
</file>

<file path=xl/richData/rdsupportingpropertybag.xml><?xml version="1.0" encoding="utf-8"?>
<supportingPropertyBags xmlns="http://schemas.microsoft.com/office/spreadsheetml/2017/richdata2">
  <spbArrays count="1">
    <a count="28">
      <v t="s">%EntityServiceId</v>
      <v t="s">_Format</v>
      <v t="s">%IsRefreshable</v>
      <v t="s">_CanonicalPropertyNames</v>
      <v t="s">%EntityCulture</v>
      <v t="s">%EntityId</v>
      <v t="s">_Icon</v>
      <v t="s">_Display</v>
      <v t="s">Nombre</v>
      <v t="s">Precio</v>
      <v t="s">_SubLabel</v>
      <v t="s">Hora de la última operación</v>
      <v t="s">Símbolo bursátil</v>
      <v t="s">Cambio</v>
      <v t="s">Cambio (%)</v>
      <v t="s">Moneda</v>
      <v t="s">De la moneda</v>
      <v t="s">Cierre anterior</v>
      <v t="s">Apertura</v>
      <v t="s">Máximo</v>
      <v t="s">Mínimo</v>
      <v t="s">Máximo en 52 semanas</v>
      <v t="s">Mínimo en 52 semanas</v>
      <v t="s">Tipo de instrumento</v>
      <v t="s">_Flags</v>
      <v t="s">UniqueName</v>
      <v t="s">_DisplayString</v>
      <v t="s">%ProviderInfo</v>
    </a>
  </spbArrays>
  <spbData count="6">
    <spb s="0">
      <v>Change</v>
      <v>Currency</v>
      <v>High</v>
      <v>Low</v>
      <v>Name</v>
      <v>Price</v>
      <v>Open</v>
      <v>Change (%)</v>
      <v>UniqueName</v>
      <v>From currency</v>
      <v>%ProviderInfo</v>
      <v>Previous close</v>
      <v>Ticker symbol</v>
      <v>Instrument type</v>
      <v>52 week high</v>
      <v>52 week low</v>
      <v>Last trade time</v>
    </spb>
    <spb s="1">
      <v>0</v>
      <v>Name</v>
    </spb>
    <spb s="2">
      <v>0</v>
      <v>0</v>
      <v>0</v>
    </spb>
    <spb s="3">
      <v>2</v>
      <v>2</v>
    </spb>
    <spb s="4">
      <v>1</v>
      <v>1</v>
      <v>1</v>
      <v>2</v>
      <v>1</v>
      <v>1</v>
      <v>3</v>
      <v>1</v>
      <v>4</v>
      <v>1</v>
      <v>1</v>
      <v>5</v>
    </spb>
    <spb s="5">
      <v>GMT</v>
    </spb>
  </spbData>
</supportingPropertyBags>
</file>

<file path=xl/richData/rdsupportingpropertybagstructure.xml><?xml version="1.0" encoding="utf-8"?>
<spbStructures xmlns="http://schemas.microsoft.com/office/spreadsheetml/2017/richdata2" count="6">
  <s>
    <k n="Cambio" t="s"/>
    <k n="Moneda" t="s"/>
    <k n="Máximo" t="s"/>
    <k n="Mínimo" t="s"/>
    <k n="Nombre" t="s"/>
    <k n="Precio" t="s"/>
    <k n="Apertura" t="s"/>
    <k n="Cambio (%)" t="s"/>
    <k n="UniqueName" t="s"/>
    <k n="De la moneda" t="s"/>
    <k n="%ProviderInfo" t="s"/>
    <k n="Cierre anterior" t="s"/>
    <k n="Símbolo bursátil" t="s"/>
    <k n="Tipo de instrumento" t="s"/>
    <k n="Máximo en 52 semanas" t="s"/>
    <k n="Mínimo en 52 semanas" t="s"/>
    <k n="Hora de la última operación" t="s"/>
  </s>
  <s>
    <k n="^Order" t="spba"/>
    <k n="TitleProperty" t="s"/>
  </s>
  <s>
    <k n="ShowInCardView" t="b"/>
    <k n="ShowInDotNotation" t="b"/>
    <k n="ShowInAutoComplete" t="b"/>
  </s>
  <s>
    <k n="UniqueName" t="spb"/>
    <k n="`%ProviderInfo" t="spb"/>
  </s>
  <s>
    <k n="Cambio" t="i"/>
    <k n="Máximo" t="i"/>
    <k n="Mínimo" t="i"/>
    <k n="Nombre" t="i"/>
    <k n="Precio" t="i"/>
    <k n="Apertura" t="i"/>
    <k n="Cambio (%)" t="i"/>
    <k n="Cierre anterior" t="i"/>
    <k n="`%EntityServiceId" t="i"/>
    <k n="Máximo en 52 semanas" t="i"/>
    <k n="Mínimo en 52 semanas" t="i"/>
    <k n="Hora de la última operación" t="i"/>
  </s>
  <s>
    <k n="Hora de la última operación" t="s"/>
  </s>
</spbStructures>
</file>

<file path=xl/richData/richStyles.xml><?xml version="1.0" encoding="utf-8"?>
<richStyleSheet xmlns="http://schemas.microsoft.com/office/spreadsheetml/2017/richdata2" xmlns:mc="http://schemas.openxmlformats.org/markup-compatibility/2006" xmlns:x="http://schemas.openxmlformats.org/spreadsheetml/2006/main" mc:Ignorable="x">
  <dxfs count="4">
    <x:dxf>
      <x:numFmt numFmtId="2" formatCode="0.00"/>
    </x:dxf>
    <x:dxf>
      <x:numFmt numFmtId="0" formatCode="General"/>
    </x:dxf>
    <x:dxf>
      <x:numFmt numFmtId="27" formatCode="d/mm/yyyy\ hh:mm"/>
    </x:dxf>
    <x:dxf>
      <x:numFmt numFmtId="14" formatCode="0.00%"/>
    </x:dxf>
  </dxfs>
  <richProperties>
    <rPr n="NumberFormat" t="s"/>
    <rPr n="IsTitleField" t="b"/>
  </richProperties>
  <richStyles>
    <rSty dxfid="1">
      <rpv i="0">_-[$S/-es-PE] * #,##0.00_-;-[$S/-es-PE] * #,##0.00_-;_-[$S/-es-PE] * "-"??_-;_-@_-</rpv>
    </rSty>
    <rSty>
      <rpv i="1">1</rpv>
    </rSty>
    <rSty dxfid="3"/>
    <rSty dxfid="0">
      <rpv i="0">0.00</rpv>
    </rSty>
    <rSty dxfid="2"/>
  </richStyles>
</richStyleShee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539630-73DD-40BE-A595-A4423B72907E}" name="Tabla1" displayName="Tabla1" ref="B4:J124" totalsRowShown="0" headerRowDxfId="31" dataDxfId="30">
  <autoFilter ref="B4:J124" xr:uid="{4D539630-73DD-40BE-A595-A4423B72907E}">
    <filterColumn colId="5">
      <filters>
        <filter val="Activo Fijo"/>
      </filters>
    </filterColumn>
  </autoFilter>
  <sortState xmlns:xlrd2="http://schemas.microsoft.com/office/spreadsheetml/2017/richdata2" ref="B5:J124">
    <sortCondition ref="B4:B124"/>
  </sortState>
  <tableColumns count="9">
    <tableColumn id="1" xr3:uid="{4CAD47E0-FCF2-408B-A55D-EF86CE7C4BF9}" name="ITEM" dataDxfId="29"/>
    <tableColumn id="2" xr3:uid="{64FC97B9-A5B6-4FD5-8ECE-FFD5CBC3ECFA}" name="DESCRIPCIÓN" dataDxfId="28"/>
    <tableColumn id="3" xr3:uid="{84FFE8E1-7AEC-42E8-9502-EAC089EF8A5A}" name="MARCA" dataDxfId="27"/>
    <tableColumn id="4" xr3:uid="{F8C40F14-0A85-4600-BE34-45C5DBA945F4}" name="MEDIDA/_x000a_CÓDIGO" dataDxfId="26"/>
    <tableColumn id="5" xr3:uid="{E27FDDFB-6D96-4376-8466-3CB8693DAA43}" name="CANTIDAD" dataDxfId="25"/>
    <tableColumn id="9" xr3:uid="{F0154A0C-8DAE-430C-BAE7-EA59518FAF3C}" name="OBSERVACION" dataDxfId="24"/>
    <tableColumn id="6" xr3:uid="{93C6B1BA-9104-4C44-A89C-0621B0C55C69}" name="PRECIO UNITARIO ACTUAL" dataDxfId="23"/>
    <tableColumn id="8" xr3:uid="{B43DF3C3-4CD3-43BC-8ACE-613C327D96A7}" name="ACTIVO" dataDxfId="22"/>
    <tableColumn id="7" xr3:uid="{5760A2A5-05F2-4524-968D-92BDAE17B544}" name="TOTAL" dataDxfId="2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0716-30E2-FE47-AE4A-B44B6038C236}">
  <dimension ref="B2:K129"/>
  <sheetViews>
    <sheetView showGridLines="0" tabSelected="1" zoomScale="126" zoomScaleNormal="126" workbookViewId="0">
      <selection activeCell="G137" sqref="G137"/>
    </sheetView>
  </sheetViews>
  <sheetFormatPr baseColWidth="10" defaultRowHeight="10.199999999999999" x14ac:dyDescent="0.2"/>
  <cols>
    <col min="1" max="1" width="2.109375" style="4" customWidth="1"/>
    <col min="2" max="2" width="5.6640625" style="4" customWidth="1"/>
    <col min="3" max="3" width="46.44140625" style="4" bestFit="1" customWidth="1"/>
    <col min="4" max="4" width="11.88671875" style="4" bestFit="1" customWidth="1"/>
    <col min="5" max="5" width="13.33203125" style="4" bestFit="1" customWidth="1"/>
    <col min="6" max="6" width="9.33203125" style="4" customWidth="1"/>
    <col min="7" max="7" width="29" style="4" customWidth="1"/>
    <col min="8" max="8" width="13.5546875" style="4" bestFit="1" customWidth="1"/>
    <col min="9" max="9" width="13.44140625" style="4" customWidth="1"/>
    <col min="10" max="10" width="13.88671875" style="4" bestFit="1" customWidth="1"/>
    <col min="11" max="16384" width="11.5546875" style="4"/>
  </cols>
  <sheetData>
    <row r="2" spans="2:10" x14ac:dyDescent="0.2">
      <c r="B2" s="28" t="s">
        <v>141</v>
      </c>
      <c r="C2" s="28"/>
      <c r="D2" s="28"/>
      <c r="E2" s="28"/>
      <c r="F2" s="28"/>
      <c r="G2" s="28"/>
      <c r="H2" s="28"/>
      <c r="I2" s="28"/>
      <c r="J2" s="28"/>
    </row>
    <row r="4" spans="2:10" ht="20.399999999999999" x14ac:dyDescent="0.2">
      <c r="B4" s="14" t="s">
        <v>0</v>
      </c>
      <c r="C4" s="14" t="s">
        <v>1</v>
      </c>
      <c r="D4" s="14" t="s">
        <v>2</v>
      </c>
      <c r="E4" s="15" t="s">
        <v>98</v>
      </c>
      <c r="F4" s="14" t="s">
        <v>3</v>
      </c>
      <c r="G4" s="14" t="s">
        <v>149</v>
      </c>
      <c r="H4" s="15" t="s">
        <v>142</v>
      </c>
      <c r="I4" s="15" t="s">
        <v>147</v>
      </c>
      <c r="J4" s="14" t="s">
        <v>143</v>
      </c>
    </row>
    <row r="5" spans="2:10" hidden="1" x14ac:dyDescent="0.2">
      <c r="B5" s="16">
        <v>1</v>
      </c>
      <c r="C5" s="17" t="s">
        <v>4</v>
      </c>
      <c r="D5" s="18" t="s">
        <v>5</v>
      </c>
      <c r="E5" s="18" t="s">
        <v>6</v>
      </c>
      <c r="F5" s="16">
        <v>1</v>
      </c>
      <c r="G5" s="16" t="s">
        <v>150</v>
      </c>
      <c r="H5" s="19">
        <v>23.656525423728802</v>
      </c>
      <c r="I5" s="19"/>
      <c r="J5" s="5">
        <f t="shared" ref="J5:J36" si="0">F5*H5</f>
        <v>23.656525423728802</v>
      </c>
    </row>
    <row r="6" spans="2:10" hidden="1" x14ac:dyDescent="0.2">
      <c r="B6" s="16">
        <v>2</v>
      </c>
      <c r="C6" s="17" t="s">
        <v>4</v>
      </c>
      <c r="D6" s="18" t="s">
        <v>7</v>
      </c>
      <c r="E6" s="18" t="s">
        <v>6</v>
      </c>
      <c r="F6" s="16">
        <v>1</v>
      </c>
      <c r="G6" s="16" t="s">
        <v>150</v>
      </c>
      <c r="H6" s="19">
        <v>40.481016949152497</v>
      </c>
      <c r="I6" s="19"/>
      <c r="J6" s="5">
        <f t="shared" si="0"/>
        <v>40.481016949152497</v>
      </c>
    </row>
    <row r="7" spans="2:10" hidden="1" x14ac:dyDescent="0.2">
      <c r="B7" s="16">
        <v>3</v>
      </c>
      <c r="C7" s="17" t="s">
        <v>8</v>
      </c>
      <c r="D7" s="18" t="s">
        <v>7</v>
      </c>
      <c r="E7" s="18" t="s">
        <v>9</v>
      </c>
      <c r="F7" s="16">
        <v>1</v>
      </c>
      <c r="G7" s="16" t="s">
        <v>150</v>
      </c>
      <c r="H7" s="19">
        <v>33.813558999999998</v>
      </c>
      <c r="I7" s="19"/>
      <c r="J7" s="5">
        <f t="shared" si="0"/>
        <v>33.813558999999998</v>
      </c>
    </row>
    <row r="8" spans="2:10" hidden="1" x14ac:dyDescent="0.2">
      <c r="B8" s="16">
        <v>4</v>
      </c>
      <c r="C8" s="17" t="s">
        <v>10</v>
      </c>
      <c r="D8" s="18" t="s">
        <v>11</v>
      </c>
      <c r="E8" s="18" t="s">
        <v>6</v>
      </c>
      <c r="F8" s="16">
        <v>1</v>
      </c>
      <c r="G8" s="16" t="s">
        <v>150</v>
      </c>
      <c r="H8" s="19">
        <v>24.906186440677999</v>
      </c>
      <c r="I8" s="19"/>
      <c r="J8" s="5">
        <f t="shared" si="0"/>
        <v>24.906186440677999</v>
      </c>
    </row>
    <row r="9" spans="2:10" hidden="1" x14ac:dyDescent="0.2">
      <c r="B9" s="16">
        <v>5</v>
      </c>
      <c r="C9" s="17" t="s">
        <v>12</v>
      </c>
      <c r="D9" s="18" t="s">
        <v>13</v>
      </c>
      <c r="E9" s="18" t="s">
        <v>14</v>
      </c>
      <c r="F9" s="18">
        <v>1</v>
      </c>
      <c r="G9" s="18" t="s">
        <v>150</v>
      </c>
      <c r="H9" s="19">
        <v>10.591100000000001</v>
      </c>
      <c r="I9" s="19"/>
      <c r="J9" s="5">
        <f t="shared" si="0"/>
        <v>10.591100000000001</v>
      </c>
    </row>
    <row r="10" spans="2:10" hidden="1" x14ac:dyDescent="0.2">
      <c r="B10" s="16">
        <v>6</v>
      </c>
      <c r="C10" s="17" t="s">
        <v>15</v>
      </c>
      <c r="D10" s="18" t="s">
        <v>7</v>
      </c>
      <c r="E10" s="18" t="s">
        <v>9</v>
      </c>
      <c r="F10" s="16">
        <v>1</v>
      </c>
      <c r="G10" s="16" t="s">
        <v>150</v>
      </c>
      <c r="H10" s="19">
        <v>33.813499999999998</v>
      </c>
      <c r="I10" s="19"/>
      <c r="J10" s="5">
        <f t="shared" si="0"/>
        <v>33.813499999999998</v>
      </c>
    </row>
    <row r="11" spans="2:10" hidden="1" x14ac:dyDescent="0.2">
      <c r="B11" s="16">
        <v>7</v>
      </c>
      <c r="C11" s="17" t="s">
        <v>16</v>
      </c>
      <c r="D11" s="18" t="s">
        <v>17</v>
      </c>
      <c r="E11" s="18" t="s">
        <v>18</v>
      </c>
      <c r="F11" s="16">
        <v>1</v>
      </c>
      <c r="G11" s="16" t="s">
        <v>150</v>
      </c>
      <c r="H11" s="19">
        <v>244.84745762711901</v>
      </c>
      <c r="I11" s="19"/>
      <c r="J11" s="5">
        <f t="shared" si="0"/>
        <v>244.84745762711901</v>
      </c>
    </row>
    <row r="12" spans="2:10" hidden="1" x14ac:dyDescent="0.2">
      <c r="B12" s="16">
        <v>8</v>
      </c>
      <c r="C12" s="17" t="s">
        <v>19</v>
      </c>
      <c r="D12" s="20"/>
      <c r="E12" s="21"/>
      <c r="F12" s="16">
        <v>1</v>
      </c>
      <c r="G12" s="16" t="s">
        <v>150</v>
      </c>
      <c r="H12" s="19">
        <v>8.8756779661016996</v>
      </c>
      <c r="I12" s="19"/>
      <c r="J12" s="5">
        <f t="shared" si="0"/>
        <v>8.8756779661016996</v>
      </c>
    </row>
    <row r="13" spans="2:10" hidden="1" x14ac:dyDescent="0.2">
      <c r="B13" s="16">
        <v>9</v>
      </c>
      <c r="C13" s="17" t="s">
        <v>20</v>
      </c>
      <c r="D13" s="18" t="s">
        <v>13</v>
      </c>
      <c r="E13" s="21"/>
      <c r="F13" s="16">
        <v>1</v>
      </c>
      <c r="G13" s="16" t="s">
        <v>150</v>
      </c>
      <c r="H13" s="19">
        <v>30.264830508474599</v>
      </c>
      <c r="I13" s="19"/>
      <c r="J13" s="5">
        <f t="shared" si="0"/>
        <v>30.264830508474599</v>
      </c>
    </row>
    <row r="14" spans="2:10" hidden="1" x14ac:dyDescent="0.2">
      <c r="B14" s="16">
        <v>10</v>
      </c>
      <c r="C14" s="17" t="s">
        <v>21</v>
      </c>
      <c r="D14" s="18" t="s">
        <v>7</v>
      </c>
      <c r="E14" s="18" t="s">
        <v>9</v>
      </c>
      <c r="F14" s="16">
        <v>1</v>
      </c>
      <c r="G14" s="16" t="s">
        <v>150</v>
      </c>
      <c r="H14" s="19">
        <v>14.322032999999999</v>
      </c>
      <c r="I14" s="19"/>
      <c r="J14" s="5">
        <f t="shared" si="0"/>
        <v>14.322032999999999</v>
      </c>
    </row>
    <row r="15" spans="2:10" hidden="1" x14ac:dyDescent="0.2">
      <c r="B15" s="16">
        <v>11</v>
      </c>
      <c r="C15" s="17" t="s">
        <v>22</v>
      </c>
      <c r="D15" s="18" t="s">
        <v>11</v>
      </c>
      <c r="E15" s="18" t="s">
        <v>23</v>
      </c>
      <c r="F15" s="16">
        <v>1</v>
      </c>
      <c r="G15" s="16" t="s">
        <v>150</v>
      </c>
      <c r="H15" s="19">
        <v>27.457619999999999</v>
      </c>
      <c r="I15" s="19"/>
      <c r="J15" s="5">
        <f t="shared" si="0"/>
        <v>27.457619999999999</v>
      </c>
    </row>
    <row r="16" spans="2:10" hidden="1" x14ac:dyDescent="0.2">
      <c r="B16" s="16">
        <v>12</v>
      </c>
      <c r="C16" s="17" t="s">
        <v>24</v>
      </c>
      <c r="D16" s="18" t="s">
        <v>11</v>
      </c>
      <c r="E16" s="21"/>
      <c r="F16" s="16">
        <v>1</v>
      </c>
      <c r="G16" s="16" t="s">
        <v>150</v>
      </c>
      <c r="H16" s="19">
        <v>36.505000000000003</v>
      </c>
      <c r="I16" s="19"/>
      <c r="J16" s="5">
        <f t="shared" si="0"/>
        <v>36.505000000000003</v>
      </c>
    </row>
    <row r="17" spans="2:10" hidden="1" x14ac:dyDescent="0.2">
      <c r="B17" s="16">
        <v>13</v>
      </c>
      <c r="C17" s="17" t="s">
        <v>25</v>
      </c>
      <c r="D17" s="18" t="s">
        <v>26</v>
      </c>
      <c r="E17" s="21"/>
      <c r="F17" s="16">
        <v>1</v>
      </c>
      <c r="G17" s="16" t="s">
        <v>150</v>
      </c>
      <c r="H17" s="19">
        <v>21.101690000000001</v>
      </c>
      <c r="I17" s="19"/>
      <c r="J17" s="5">
        <f t="shared" si="0"/>
        <v>21.101690000000001</v>
      </c>
    </row>
    <row r="18" spans="2:10" hidden="1" x14ac:dyDescent="0.2">
      <c r="B18" s="16">
        <v>14</v>
      </c>
      <c r="C18" s="17" t="s">
        <v>27</v>
      </c>
      <c r="D18" s="18" t="s">
        <v>13</v>
      </c>
      <c r="E18" s="18" t="s">
        <v>28</v>
      </c>
      <c r="F18" s="16">
        <v>1</v>
      </c>
      <c r="G18" s="16" t="s">
        <v>150</v>
      </c>
      <c r="H18" s="19">
        <v>79</v>
      </c>
      <c r="I18" s="19"/>
      <c r="J18" s="5">
        <f t="shared" si="0"/>
        <v>79</v>
      </c>
    </row>
    <row r="19" spans="2:10" hidden="1" x14ac:dyDescent="0.2">
      <c r="B19" s="16">
        <v>15</v>
      </c>
      <c r="C19" s="17" t="s">
        <v>29</v>
      </c>
      <c r="D19" s="18" t="s">
        <v>30</v>
      </c>
      <c r="E19" s="18" t="s">
        <v>31</v>
      </c>
      <c r="F19" s="16">
        <v>1</v>
      </c>
      <c r="G19" s="16" t="s">
        <v>150</v>
      </c>
      <c r="H19" s="19">
        <v>13.474500000000001</v>
      </c>
      <c r="I19" s="19"/>
      <c r="J19" s="5">
        <f t="shared" si="0"/>
        <v>13.474500000000001</v>
      </c>
    </row>
    <row r="20" spans="2:10" hidden="1" x14ac:dyDescent="0.2">
      <c r="B20" s="16">
        <v>16</v>
      </c>
      <c r="C20" s="17" t="s">
        <v>32</v>
      </c>
      <c r="D20" s="18" t="s">
        <v>7</v>
      </c>
      <c r="E20" s="18" t="s">
        <v>33</v>
      </c>
      <c r="F20" s="16">
        <v>1</v>
      </c>
      <c r="G20" s="16" t="s">
        <v>150</v>
      </c>
      <c r="H20" s="19">
        <v>8.3898299999999999</v>
      </c>
      <c r="I20" s="19"/>
      <c r="J20" s="5">
        <f t="shared" si="0"/>
        <v>8.3898299999999999</v>
      </c>
    </row>
    <row r="21" spans="2:10" hidden="1" x14ac:dyDescent="0.2">
      <c r="B21" s="16">
        <v>17</v>
      </c>
      <c r="C21" s="17" t="s">
        <v>32</v>
      </c>
      <c r="D21" s="18" t="s">
        <v>7</v>
      </c>
      <c r="E21" s="18" t="s">
        <v>34</v>
      </c>
      <c r="F21" s="16">
        <v>1</v>
      </c>
      <c r="G21" s="16" t="s">
        <v>150</v>
      </c>
      <c r="H21" s="19">
        <v>11.77966</v>
      </c>
      <c r="I21" s="19"/>
      <c r="J21" s="5">
        <f t="shared" si="0"/>
        <v>11.77966</v>
      </c>
    </row>
    <row r="22" spans="2:10" hidden="1" x14ac:dyDescent="0.2">
      <c r="B22" s="16">
        <v>18</v>
      </c>
      <c r="C22" s="17" t="s">
        <v>32</v>
      </c>
      <c r="D22" s="18" t="s">
        <v>7</v>
      </c>
      <c r="E22" s="18" t="s">
        <v>35</v>
      </c>
      <c r="F22" s="16">
        <v>1</v>
      </c>
      <c r="G22" s="16" t="s">
        <v>150</v>
      </c>
      <c r="H22" s="19">
        <v>8.3898305000000004</v>
      </c>
      <c r="I22" s="19"/>
      <c r="J22" s="5">
        <f t="shared" si="0"/>
        <v>8.3898305000000004</v>
      </c>
    </row>
    <row r="23" spans="2:10" hidden="1" x14ac:dyDescent="0.2">
      <c r="B23" s="16">
        <v>19</v>
      </c>
      <c r="C23" s="17" t="s">
        <v>32</v>
      </c>
      <c r="D23" s="18" t="s">
        <v>7</v>
      </c>
      <c r="E23" s="18" t="s">
        <v>36</v>
      </c>
      <c r="F23" s="16">
        <v>1</v>
      </c>
      <c r="G23" s="16" t="s">
        <v>150</v>
      </c>
      <c r="H23" s="19">
        <v>6.6949151999999996</v>
      </c>
      <c r="I23" s="19"/>
      <c r="J23" s="5">
        <f t="shared" si="0"/>
        <v>6.6949151999999996</v>
      </c>
    </row>
    <row r="24" spans="2:10" hidden="1" x14ac:dyDescent="0.2">
      <c r="B24" s="16">
        <v>20</v>
      </c>
      <c r="C24" s="17" t="s">
        <v>37</v>
      </c>
      <c r="D24" s="18" t="s">
        <v>11</v>
      </c>
      <c r="E24" s="18" t="s">
        <v>9</v>
      </c>
      <c r="F24" s="16">
        <v>1</v>
      </c>
      <c r="G24" s="16" t="s">
        <v>150</v>
      </c>
      <c r="H24" s="19">
        <v>17.542372799999999</v>
      </c>
      <c r="I24" s="19"/>
      <c r="J24" s="5">
        <f t="shared" si="0"/>
        <v>17.542372799999999</v>
      </c>
    </row>
    <row r="25" spans="2:10" hidden="1" x14ac:dyDescent="0.2">
      <c r="B25" s="16">
        <v>21</v>
      </c>
      <c r="C25" s="17" t="s">
        <v>38</v>
      </c>
      <c r="D25" s="18" t="s">
        <v>7</v>
      </c>
      <c r="E25" s="18" t="s">
        <v>6</v>
      </c>
      <c r="F25" s="16">
        <v>1</v>
      </c>
      <c r="G25" s="16" t="s">
        <v>150</v>
      </c>
      <c r="H25" s="19">
        <v>3.00847</v>
      </c>
      <c r="I25" s="19"/>
      <c r="J25" s="5">
        <f t="shared" si="0"/>
        <v>3.00847</v>
      </c>
    </row>
    <row r="26" spans="2:10" hidden="1" x14ac:dyDescent="0.2">
      <c r="B26" s="16">
        <v>22</v>
      </c>
      <c r="C26" s="17" t="s">
        <v>39</v>
      </c>
      <c r="D26" s="18" t="s">
        <v>7</v>
      </c>
      <c r="E26" s="21"/>
      <c r="F26" s="18">
        <v>1</v>
      </c>
      <c r="G26" s="18" t="s">
        <v>150</v>
      </c>
      <c r="H26" s="19">
        <v>42.288130000000002</v>
      </c>
      <c r="I26" s="19"/>
      <c r="J26" s="5">
        <f t="shared" si="0"/>
        <v>42.288130000000002</v>
      </c>
    </row>
    <row r="27" spans="2:10" hidden="1" x14ac:dyDescent="0.2">
      <c r="B27" s="16">
        <v>23</v>
      </c>
      <c r="C27" s="17" t="s">
        <v>40</v>
      </c>
      <c r="D27" s="18" t="s">
        <v>11</v>
      </c>
      <c r="E27" s="18" t="s">
        <v>41</v>
      </c>
      <c r="F27" s="16">
        <v>2</v>
      </c>
      <c r="G27" s="16" t="s">
        <v>150</v>
      </c>
      <c r="H27" s="19">
        <v>44.91525</v>
      </c>
      <c r="I27" s="19"/>
      <c r="J27" s="5">
        <f t="shared" si="0"/>
        <v>89.830500000000001</v>
      </c>
    </row>
    <row r="28" spans="2:10" hidden="1" x14ac:dyDescent="0.2">
      <c r="B28" s="16">
        <v>24</v>
      </c>
      <c r="C28" s="17" t="s">
        <v>42</v>
      </c>
      <c r="D28" s="18" t="s">
        <v>11</v>
      </c>
      <c r="E28" s="18" t="s">
        <v>43</v>
      </c>
      <c r="F28" s="16">
        <v>1</v>
      </c>
      <c r="G28" s="16" t="s">
        <v>150</v>
      </c>
      <c r="H28" s="19">
        <v>49.576270000000001</v>
      </c>
      <c r="I28" s="19"/>
      <c r="J28" s="5">
        <f t="shared" si="0"/>
        <v>49.576270000000001</v>
      </c>
    </row>
    <row r="29" spans="2:10" hidden="1" x14ac:dyDescent="0.2">
      <c r="B29" s="16">
        <v>25</v>
      </c>
      <c r="C29" s="17" t="s">
        <v>44</v>
      </c>
      <c r="D29" s="20"/>
      <c r="E29" s="21"/>
      <c r="F29" s="16">
        <v>1</v>
      </c>
      <c r="G29" s="16" t="s">
        <v>150</v>
      </c>
      <c r="H29" s="19">
        <v>44.322032999999998</v>
      </c>
      <c r="I29" s="19"/>
      <c r="J29" s="5">
        <f t="shared" si="0"/>
        <v>44.322032999999998</v>
      </c>
    </row>
    <row r="30" spans="2:10" hidden="1" x14ac:dyDescent="0.2">
      <c r="B30" s="16">
        <v>26</v>
      </c>
      <c r="C30" s="17" t="s">
        <v>45</v>
      </c>
      <c r="D30" s="18" t="s">
        <v>11</v>
      </c>
      <c r="E30" s="18" t="s">
        <v>46</v>
      </c>
      <c r="F30" s="16">
        <v>1</v>
      </c>
      <c r="G30" s="16" t="s">
        <v>150</v>
      </c>
      <c r="H30" s="19">
        <v>13.813559</v>
      </c>
      <c r="I30" s="19"/>
      <c r="J30" s="5">
        <f t="shared" si="0"/>
        <v>13.813559</v>
      </c>
    </row>
    <row r="31" spans="2:10" hidden="1" x14ac:dyDescent="0.2">
      <c r="B31" s="16">
        <v>27</v>
      </c>
      <c r="C31" s="17" t="s">
        <v>47</v>
      </c>
      <c r="D31" s="18" t="s">
        <v>7</v>
      </c>
      <c r="E31" s="18" t="s">
        <v>48</v>
      </c>
      <c r="F31" s="16">
        <v>1</v>
      </c>
      <c r="G31" s="16" t="s">
        <v>150</v>
      </c>
      <c r="H31" s="19">
        <v>14.322032999999999</v>
      </c>
      <c r="I31" s="19"/>
      <c r="J31" s="5">
        <f t="shared" si="0"/>
        <v>14.322032999999999</v>
      </c>
    </row>
    <row r="32" spans="2:10" hidden="1" x14ac:dyDescent="0.2">
      <c r="B32" s="16">
        <v>28</v>
      </c>
      <c r="C32" s="17" t="s">
        <v>49</v>
      </c>
      <c r="D32" s="18" t="s">
        <v>7</v>
      </c>
      <c r="E32" s="18" t="s">
        <v>50</v>
      </c>
      <c r="F32" s="18">
        <v>1</v>
      </c>
      <c r="G32" s="18" t="s">
        <v>150</v>
      </c>
      <c r="H32" s="19">
        <v>34.237287999999999</v>
      </c>
      <c r="I32" s="19"/>
      <c r="J32" s="5">
        <f t="shared" si="0"/>
        <v>34.237287999999999</v>
      </c>
    </row>
    <row r="33" spans="2:10" hidden="1" x14ac:dyDescent="0.2">
      <c r="B33" s="16">
        <v>29</v>
      </c>
      <c r="C33" s="17" t="s">
        <v>51</v>
      </c>
      <c r="D33" s="18" t="s">
        <v>7</v>
      </c>
      <c r="E33" s="18" t="s">
        <v>52</v>
      </c>
      <c r="F33" s="18">
        <v>1</v>
      </c>
      <c r="G33" s="18" t="s">
        <v>150</v>
      </c>
      <c r="H33" s="19">
        <v>38.050846999999997</v>
      </c>
      <c r="I33" s="19"/>
      <c r="J33" s="5">
        <f t="shared" si="0"/>
        <v>38.050846999999997</v>
      </c>
    </row>
    <row r="34" spans="2:10" hidden="1" x14ac:dyDescent="0.2">
      <c r="B34" s="16">
        <v>30</v>
      </c>
      <c r="C34" s="17" t="s">
        <v>53</v>
      </c>
      <c r="D34" s="18" t="s">
        <v>11</v>
      </c>
      <c r="E34" s="18" t="s">
        <v>9</v>
      </c>
      <c r="F34" s="16">
        <v>1</v>
      </c>
      <c r="G34" s="16" t="s">
        <v>150</v>
      </c>
      <c r="H34" s="19">
        <v>15.169491499999999</v>
      </c>
      <c r="I34" s="19"/>
      <c r="J34" s="5">
        <f t="shared" si="0"/>
        <v>15.169491499999999</v>
      </c>
    </row>
    <row r="35" spans="2:10" hidden="1" x14ac:dyDescent="0.2">
      <c r="B35" s="16">
        <v>31</v>
      </c>
      <c r="C35" s="17" t="s">
        <v>54</v>
      </c>
      <c r="D35" s="18" t="s">
        <v>55</v>
      </c>
      <c r="E35" s="18" t="s">
        <v>56</v>
      </c>
      <c r="F35" s="16">
        <v>1</v>
      </c>
      <c r="G35" s="16" t="s">
        <v>157</v>
      </c>
      <c r="H35" s="19">
        <v>44.4915254</v>
      </c>
      <c r="I35" s="19"/>
      <c r="J35" s="5">
        <f t="shared" si="0"/>
        <v>44.4915254</v>
      </c>
    </row>
    <row r="36" spans="2:10" hidden="1" x14ac:dyDescent="0.2">
      <c r="B36" s="16">
        <v>32</v>
      </c>
      <c r="C36" s="17" t="s">
        <v>57</v>
      </c>
      <c r="D36" s="18" t="s">
        <v>7</v>
      </c>
      <c r="E36" s="18" t="s">
        <v>58</v>
      </c>
      <c r="F36" s="16">
        <v>1</v>
      </c>
      <c r="G36" s="16" t="s">
        <v>150</v>
      </c>
      <c r="H36" s="19">
        <v>51.266949152542402</v>
      </c>
      <c r="I36" s="19"/>
      <c r="J36" s="5">
        <f t="shared" si="0"/>
        <v>51.266949152542402</v>
      </c>
    </row>
    <row r="37" spans="2:10" hidden="1" x14ac:dyDescent="0.2">
      <c r="B37" s="16">
        <v>33</v>
      </c>
      <c r="C37" s="17" t="s">
        <v>57</v>
      </c>
      <c r="D37" s="18" t="s">
        <v>11</v>
      </c>
      <c r="E37" s="18" t="s">
        <v>9</v>
      </c>
      <c r="F37" s="16">
        <v>1</v>
      </c>
      <c r="G37" s="16" t="s">
        <v>150</v>
      </c>
      <c r="H37" s="19">
        <v>16.864405999999999</v>
      </c>
      <c r="I37" s="19"/>
      <c r="J37" s="5">
        <f t="shared" ref="J37:J68" si="1">F37*H37</f>
        <v>16.864405999999999</v>
      </c>
    </row>
    <row r="38" spans="2:10" hidden="1" x14ac:dyDescent="0.2">
      <c r="B38" s="16">
        <v>34</v>
      </c>
      <c r="C38" s="17" t="s">
        <v>59</v>
      </c>
      <c r="D38" s="18" t="s">
        <v>7</v>
      </c>
      <c r="E38" s="18" t="s">
        <v>60</v>
      </c>
      <c r="F38" s="16">
        <v>1</v>
      </c>
      <c r="G38" s="16" t="s">
        <v>150</v>
      </c>
      <c r="H38" s="19">
        <v>13.38983</v>
      </c>
      <c r="I38" s="19"/>
      <c r="J38" s="5">
        <f t="shared" si="1"/>
        <v>13.38983</v>
      </c>
    </row>
    <row r="39" spans="2:10" hidden="1" x14ac:dyDescent="0.2">
      <c r="B39" s="16">
        <v>35</v>
      </c>
      <c r="C39" s="17" t="s">
        <v>59</v>
      </c>
      <c r="D39" s="18" t="s">
        <v>7</v>
      </c>
      <c r="E39" s="18" t="s">
        <v>61</v>
      </c>
      <c r="F39" s="16">
        <v>1</v>
      </c>
      <c r="G39" s="16" t="s">
        <v>150</v>
      </c>
      <c r="H39" s="19">
        <v>11.440677900000001</v>
      </c>
      <c r="I39" s="19"/>
      <c r="J39" s="5">
        <f t="shared" si="1"/>
        <v>11.440677900000001</v>
      </c>
    </row>
    <row r="40" spans="2:10" hidden="1" x14ac:dyDescent="0.2">
      <c r="B40" s="16">
        <v>36</v>
      </c>
      <c r="C40" s="17" t="s">
        <v>59</v>
      </c>
      <c r="D40" s="18" t="s">
        <v>7</v>
      </c>
      <c r="E40" s="18" t="s">
        <v>62</v>
      </c>
      <c r="F40" s="16">
        <v>1</v>
      </c>
      <c r="G40" s="16" t="s">
        <v>150</v>
      </c>
      <c r="H40" s="19">
        <v>11.101694</v>
      </c>
      <c r="I40" s="19"/>
      <c r="J40" s="5">
        <f t="shared" si="1"/>
        <v>11.101694</v>
      </c>
    </row>
    <row r="41" spans="2:10" hidden="1" x14ac:dyDescent="0.2">
      <c r="B41" s="16">
        <v>37</v>
      </c>
      <c r="C41" s="17" t="s">
        <v>59</v>
      </c>
      <c r="D41" s="18" t="s">
        <v>7</v>
      </c>
      <c r="E41" s="18" t="s">
        <v>63</v>
      </c>
      <c r="F41" s="16">
        <v>1</v>
      </c>
      <c r="G41" s="16" t="s">
        <v>150</v>
      </c>
      <c r="H41" s="19">
        <v>10.866101694915301</v>
      </c>
      <c r="I41" s="19"/>
      <c r="J41" s="5">
        <f t="shared" si="1"/>
        <v>10.866101694915301</v>
      </c>
    </row>
    <row r="42" spans="2:10" hidden="1" x14ac:dyDescent="0.2">
      <c r="B42" s="16">
        <v>38</v>
      </c>
      <c r="C42" s="17" t="s">
        <v>59</v>
      </c>
      <c r="D42" s="18" t="s">
        <v>7</v>
      </c>
      <c r="E42" s="18" t="s">
        <v>64</v>
      </c>
      <c r="F42" s="16">
        <v>1</v>
      </c>
      <c r="G42" s="16" t="s">
        <v>150</v>
      </c>
      <c r="H42" s="19">
        <v>11.77966</v>
      </c>
      <c r="I42" s="19"/>
      <c r="J42" s="5">
        <f t="shared" si="1"/>
        <v>11.77966</v>
      </c>
    </row>
    <row r="43" spans="2:10" hidden="1" x14ac:dyDescent="0.2">
      <c r="B43" s="16">
        <v>39</v>
      </c>
      <c r="C43" s="17" t="s">
        <v>59</v>
      </c>
      <c r="D43" s="18" t="s">
        <v>7</v>
      </c>
      <c r="E43" s="18" t="s">
        <v>65</v>
      </c>
      <c r="F43" s="16">
        <v>1</v>
      </c>
      <c r="G43" s="16" t="s">
        <v>150</v>
      </c>
      <c r="H43" s="19">
        <v>13.6766101694915</v>
      </c>
      <c r="I43" s="19"/>
      <c r="J43" s="5">
        <f t="shared" si="1"/>
        <v>13.6766101694915</v>
      </c>
    </row>
    <row r="44" spans="2:10" hidden="1" x14ac:dyDescent="0.2">
      <c r="B44" s="16">
        <v>40</v>
      </c>
      <c r="C44" s="17" t="s">
        <v>59</v>
      </c>
      <c r="D44" s="18" t="s">
        <v>7</v>
      </c>
      <c r="E44" s="18" t="s">
        <v>66</v>
      </c>
      <c r="F44" s="16">
        <v>1</v>
      </c>
      <c r="G44" s="16" t="s">
        <v>150</v>
      </c>
      <c r="H44" s="19">
        <v>19.1525423</v>
      </c>
      <c r="I44" s="19"/>
      <c r="J44" s="5">
        <f t="shared" si="1"/>
        <v>19.1525423</v>
      </c>
    </row>
    <row r="45" spans="2:10" hidden="1" x14ac:dyDescent="0.2">
      <c r="B45" s="16">
        <v>41</v>
      </c>
      <c r="C45" s="17" t="s">
        <v>59</v>
      </c>
      <c r="D45" s="18" t="s">
        <v>7</v>
      </c>
      <c r="E45" s="18" t="s">
        <v>33</v>
      </c>
      <c r="F45" s="16">
        <v>1</v>
      </c>
      <c r="G45" s="16" t="s">
        <v>150</v>
      </c>
      <c r="H45" s="19">
        <v>16.016949</v>
      </c>
      <c r="I45" s="19"/>
      <c r="J45" s="5">
        <f t="shared" si="1"/>
        <v>16.016949</v>
      </c>
    </row>
    <row r="46" spans="2:10" hidden="1" x14ac:dyDescent="0.2">
      <c r="B46" s="16">
        <v>42</v>
      </c>
      <c r="C46" s="17" t="s">
        <v>59</v>
      </c>
      <c r="D46" s="18" t="s">
        <v>7</v>
      </c>
      <c r="E46" s="18" t="s">
        <v>67</v>
      </c>
      <c r="F46" s="16">
        <v>1</v>
      </c>
      <c r="G46" s="16" t="s">
        <v>150</v>
      </c>
      <c r="H46" s="19">
        <v>18.000932203389802</v>
      </c>
      <c r="I46" s="19"/>
      <c r="J46" s="5">
        <f t="shared" si="1"/>
        <v>18.000932203389802</v>
      </c>
    </row>
    <row r="47" spans="2:10" hidden="1" x14ac:dyDescent="0.2">
      <c r="B47" s="16">
        <v>43</v>
      </c>
      <c r="C47" s="17" t="s">
        <v>59</v>
      </c>
      <c r="D47" s="18" t="s">
        <v>7</v>
      </c>
      <c r="E47" s="18" t="s">
        <v>34</v>
      </c>
      <c r="F47" s="16">
        <v>1</v>
      </c>
      <c r="G47" s="16" t="s">
        <v>150</v>
      </c>
      <c r="H47" s="19">
        <v>16.864405999999999</v>
      </c>
      <c r="I47" s="19"/>
      <c r="J47" s="5">
        <f t="shared" si="1"/>
        <v>16.864405999999999</v>
      </c>
    </row>
    <row r="48" spans="2:10" hidden="1" x14ac:dyDescent="0.2">
      <c r="B48" s="16">
        <v>44</v>
      </c>
      <c r="C48" s="17" t="s">
        <v>59</v>
      </c>
      <c r="D48" s="18" t="s">
        <v>7</v>
      </c>
      <c r="E48" s="18" t="s">
        <v>68</v>
      </c>
      <c r="F48" s="16">
        <v>1</v>
      </c>
      <c r="G48" s="16" t="s">
        <v>150</v>
      </c>
      <c r="H48" s="19">
        <v>16.27966</v>
      </c>
      <c r="I48" s="19"/>
      <c r="J48" s="5">
        <f t="shared" si="1"/>
        <v>16.27966</v>
      </c>
    </row>
    <row r="49" spans="2:10" hidden="1" x14ac:dyDescent="0.2">
      <c r="B49" s="16">
        <v>45</v>
      </c>
      <c r="C49" s="17" t="s">
        <v>59</v>
      </c>
      <c r="D49" s="18" t="s">
        <v>69</v>
      </c>
      <c r="E49" s="18" t="s">
        <v>70</v>
      </c>
      <c r="F49" s="16">
        <v>2</v>
      </c>
      <c r="G49" s="16" t="s">
        <v>157</v>
      </c>
      <c r="H49" s="19">
        <v>5.1392251</v>
      </c>
      <c r="I49" s="19"/>
      <c r="J49" s="5">
        <f t="shared" si="1"/>
        <v>10.2784502</v>
      </c>
    </row>
    <row r="50" spans="2:10" hidden="1" x14ac:dyDescent="0.2">
      <c r="B50" s="16">
        <v>46</v>
      </c>
      <c r="C50" s="17" t="s">
        <v>59</v>
      </c>
      <c r="D50" s="18" t="s">
        <v>7</v>
      </c>
      <c r="E50" s="18" t="s">
        <v>71</v>
      </c>
      <c r="F50" s="16">
        <v>1</v>
      </c>
      <c r="G50" s="16" t="s">
        <v>150</v>
      </c>
      <c r="H50" s="19">
        <v>37.203389000000001</v>
      </c>
      <c r="I50" s="19"/>
      <c r="J50" s="5">
        <f t="shared" si="1"/>
        <v>37.203389000000001</v>
      </c>
    </row>
    <row r="51" spans="2:10" hidden="1" x14ac:dyDescent="0.2">
      <c r="B51" s="16">
        <v>47</v>
      </c>
      <c r="C51" s="17" t="s">
        <v>59</v>
      </c>
      <c r="D51" s="18" t="s">
        <v>7</v>
      </c>
      <c r="E51" s="18" t="s">
        <v>36</v>
      </c>
      <c r="F51" s="16">
        <v>1</v>
      </c>
      <c r="G51" s="16" t="s">
        <v>150</v>
      </c>
      <c r="H51" s="19">
        <v>56.525423000000004</v>
      </c>
      <c r="I51" s="19"/>
      <c r="J51" s="5">
        <f t="shared" si="1"/>
        <v>56.525423000000004</v>
      </c>
    </row>
    <row r="52" spans="2:10" hidden="1" x14ac:dyDescent="0.2">
      <c r="B52" s="16">
        <v>48</v>
      </c>
      <c r="C52" s="17" t="s">
        <v>59</v>
      </c>
      <c r="D52" s="18" t="s">
        <v>7</v>
      </c>
      <c r="E52" s="18" t="s">
        <v>35</v>
      </c>
      <c r="F52" s="16">
        <v>1</v>
      </c>
      <c r="G52" s="16" t="s">
        <v>150</v>
      </c>
      <c r="H52" s="19">
        <v>16.694915200000001</v>
      </c>
      <c r="I52" s="19"/>
      <c r="J52" s="5">
        <f t="shared" si="1"/>
        <v>16.694915200000001</v>
      </c>
    </row>
    <row r="53" spans="2:10" hidden="1" x14ac:dyDescent="0.2">
      <c r="B53" s="16">
        <v>49</v>
      </c>
      <c r="C53" s="17" t="s">
        <v>59</v>
      </c>
      <c r="D53" s="18" t="s">
        <v>7</v>
      </c>
      <c r="E53" s="18" t="s">
        <v>72</v>
      </c>
      <c r="F53" s="16">
        <v>1</v>
      </c>
      <c r="G53" s="16" t="s">
        <v>150</v>
      </c>
      <c r="H53" s="19">
        <v>7.8813559</v>
      </c>
      <c r="I53" s="19"/>
      <c r="J53" s="5">
        <f t="shared" si="1"/>
        <v>7.8813559</v>
      </c>
    </row>
    <row r="54" spans="2:10" hidden="1" x14ac:dyDescent="0.2">
      <c r="B54" s="16">
        <v>50</v>
      </c>
      <c r="C54" s="17" t="s">
        <v>59</v>
      </c>
      <c r="D54" s="18" t="s">
        <v>7</v>
      </c>
      <c r="E54" s="18" t="s">
        <v>73</v>
      </c>
      <c r="F54" s="16">
        <v>1</v>
      </c>
      <c r="G54" s="16" t="s">
        <v>150</v>
      </c>
      <c r="H54" s="19">
        <v>18.728813500000001</v>
      </c>
      <c r="I54" s="19"/>
      <c r="J54" s="5">
        <f t="shared" si="1"/>
        <v>18.728813500000001</v>
      </c>
    </row>
    <row r="55" spans="2:10" hidden="1" x14ac:dyDescent="0.2">
      <c r="B55" s="16">
        <v>51</v>
      </c>
      <c r="C55" s="17" t="s">
        <v>74</v>
      </c>
      <c r="D55" s="18" t="s">
        <v>7</v>
      </c>
      <c r="E55" s="18" t="s">
        <v>75</v>
      </c>
      <c r="F55" s="16">
        <v>1</v>
      </c>
      <c r="G55" s="16" t="s">
        <v>150</v>
      </c>
      <c r="H55" s="19">
        <v>69.693559322033906</v>
      </c>
      <c r="I55" s="19"/>
      <c r="J55" s="5">
        <f t="shared" si="1"/>
        <v>69.693559322033906</v>
      </c>
    </row>
    <row r="56" spans="2:10" hidden="1" x14ac:dyDescent="0.2">
      <c r="B56" s="16">
        <v>52</v>
      </c>
      <c r="C56" s="17" t="s">
        <v>76</v>
      </c>
      <c r="D56" s="18" t="s">
        <v>7</v>
      </c>
      <c r="E56" s="18" t="s">
        <v>77</v>
      </c>
      <c r="F56" s="16">
        <v>1</v>
      </c>
      <c r="G56" s="16" t="s">
        <v>150</v>
      </c>
      <c r="H56" s="19">
        <v>32.329152542372903</v>
      </c>
      <c r="I56" s="19"/>
      <c r="J56" s="5">
        <f t="shared" si="1"/>
        <v>32.329152542372903</v>
      </c>
    </row>
    <row r="57" spans="2:10" hidden="1" x14ac:dyDescent="0.2">
      <c r="B57" s="16">
        <v>53</v>
      </c>
      <c r="C57" s="17" t="s">
        <v>78</v>
      </c>
      <c r="D57" s="18" t="s">
        <v>13</v>
      </c>
      <c r="E57" s="18" t="s">
        <v>75</v>
      </c>
      <c r="F57" s="16">
        <v>1</v>
      </c>
      <c r="G57" s="16" t="s">
        <v>150</v>
      </c>
      <c r="H57" s="19">
        <v>22.213135593220301</v>
      </c>
      <c r="I57" s="19"/>
      <c r="J57" s="5">
        <f t="shared" si="1"/>
        <v>22.213135593220301</v>
      </c>
    </row>
    <row r="58" spans="2:10" hidden="1" x14ac:dyDescent="0.2">
      <c r="B58" s="16">
        <v>54</v>
      </c>
      <c r="C58" s="17" t="s">
        <v>79</v>
      </c>
      <c r="D58" s="18" t="s">
        <v>80</v>
      </c>
      <c r="E58" s="21"/>
      <c r="F58" s="16">
        <v>1</v>
      </c>
      <c r="G58" s="16" t="s">
        <v>150</v>
      </c>
      <c r="H58" s="19">
        <v>46.112457627118602</v>
      </c>
      <c r="I58" s="19"/>
      <c r="J58" s="5">
        <f t="shared" si="1"/>
        <v>46.112457627118602</v>
      </c>
    </row>
    <row r="59" spans="2:10" hidden="1" x14ac:dyDescent="0.2">
      <c r="B59" s="16">
        <v>55</v>
      </c>
      <c r="C59" s="17" t="s">
        <v>81</v>
      </c>
      <c r="D59" s="18" t="s">
        <v>11</v>
      </c>
      <c r="E59" s="21"/>
      <c r="F59" s="16">
        <v>1</v>
      </c>
      <c r="G59" s="16" t="s">
        <v>150</v>
      </c>
      <c r="H59" s="19">
        <v>68.540932203389801</v>
      </c>
      <c r="I59" s="19"/>
      <c r="J59" s="5">
        <f t="shared" si="1"/>
        <v>68.540932203389801</v>
      </c>
    </row>
    <row r="60" spans="2:10" hidden="1" x14ac:dyDescent="0.2">
      <c r="B60" s="16">
        <v>56</v>
      </c>
      <c r="C60" s="17" t="s">
        <v>82</v>
      </c>
      <c r="D60" s="18" t="s">
        <v>11</v>
      </c>
      <c r="E60" s="18" t="s">
        <v>83</v>
      </c>
      <c r="F60" s="16">
        <v>1</v>
      </c>
      <c r="G60" s="16" t="s">
        <v>150</v>
      </c>
      <c r="H60" s="19">
        <v>135.5932</v>
      </c>
      <c r="I60" s="19"/>
      <c r="J60" s="5">
        <f t="shared" si="1"/>
        <v>135.5932</v>
      </c>
    </row>
    <row r="61" spans="2:10" hidden="1" x14ac:dyDescent="0.2">
      <c r="B61" s="16">
        <v>57</v>
      </c>
      <c r="C61" s="17" t="s">
        <v>84</v>
      </c>
      <c r="D61" s="18" t="s">
        <v>7</v>
      </c>
      <c r="E61" s="18" t="s">
        <v>9</v>
      </c>
      <c r="F61" s="16">
        <v>1</v>
      </c>
      <c r="G61" s="16" t="s">
        <v>150</v>
      </c>
      <c r="H61" s="19">
        <v>21.9491525</v>
      </c>
      <c r="I61" s="19"/>
      <c r="J61" s="5">
        <f t="shared" si="1"/>
        <v>21.9491525</v>
      </c>
    </row>
    <row r="62" spans="2:10" hidden="1" x14ac:dyDescent="0.2">
      <c r="B62" s="16">
        <v>58</v>
      </c>
      <c r="C62" s="17" t="s">
        <v>85</v>
      </c>
      <c r="D62" s="18" t="s">
        <v>26</v>
      </c>
      <c r="E62" s="21"/>
      <c r="F62" s="16">
        <v>1</v>
      </c>
      <c r="G62" s="16" t="s">
        <v>150</v>
      </c>
      <c r="H62" s="19">
        <v>25.4237</v>
      </c>
      <c r="I62" s="19"/>
      <c r="J62" s="5">
        <f t="shared" si="1"/>
        <v>25.4237</v>
      </c>
    </row>
    <row r="63" spans="2:10" hidden="1" x14ac:dyDescent="0.2">
      <c r="B63" s="16">
        <v>59</v>
      </c>
      <c r="C63" s="17" t="s">
        <v>86</v>
      </c>
      <c r="D63" s="18" t="s">
        <v>7</v>
      </c>
      <c r="E63" s="18" t="s">
        <v>75</v>
      </c>
      <c r="F63" s="16">
        <v>1</v>
      </c>
      <c r="G63" s="16" t="s">
        <v>150</v>
      </c>
      <c r="H63" s="19">
        <v>77.966100999999995</v>
      </c>
      <c r="I63" s="19"/>
      <c r="J63" s="5">
        <f t="shared" si="1"/>
        <v>77.966100999999995</v>
      </c>
    </row>
    <row r="64" spans="2:10" hidden="1" x14ac:dyDescent="0.2">
      <c r="B64" s="16">
        <v>60</v>
      </c>
      <c r="C64" s="17" t="s">
        <v>87</v>
      </c>
      <c r="D64" s="18" t="s">
        <v>7</v>
      </c>
      <c r="E64" s="18" t="s">
        <v>88</v>
      </c>
      <c r="F64" s="16">
        <v>1</v>
      </c>
      <c r="G64" s="16" t="s">
        <v>150</v>
      </c>
      <c r="H64" s="19">
        <v>508.38983000000002</v>
      </c>
      <c r="I64" s="19"/>
      <c r="J64" s="5">
        <f t="shared" si="1"/>
        <v>508.38983000000002</v>
      </c>
    </row>
    <row r="65" spans="2:10" hidden="1" x14ac:dyDescent="0.2">
      <c r="B65" s="16">
        <v>61</v>
      </c>
      <c r="C65" s="17" t="s">
        <v>89</v>
      </c>
      <c r="D65" s="18" t="s">
        <v>7</v>
      </c>
      <c r="E65" s="18" t="s">
        <v>90</v>
      </c>
      <c r="F65" s="16">
        <v>1</v>
      </c>
      <c r="G65" s="16" t="s">
        <v>150</v>
      </c>
      <c r="H65" s="19">
        <v>207.54230000000001</v>
      </c>
      <c r="I65" s="19"/>
      <c r="J65" s="5">
        <f t="shared" si="1"/>
        <v>207.54230000000001</v>
      </c>
    </row>
    <row r="66" spans="2:10" hidden="1" x14ac:dyDescent="0.2">
      <c r="B66" s="16">
        <v>62</v>
      </c>
      <c r="C66" s="17" t="s">
        <v>91</v>
      </c>
      <c r="D66" s="18" t="s">
        <v>13</v>
      </c>
      <c r="E66" s="18" t="s">
        <v>92</v>
      </c>
      <c r="F66" s="16">
        <v>1</v>
      </c>
      <c r="G66" s="16" t="s">
        <v>150</v>
      </c>
      <c r="H66" s="19">
        <v>27.495762711864401</v>
      </c>
      <c r="I66" s="19"/>
      <c r="J66" s="5">
        <f t="shared" si="1"/>
        <v>27.495762711864401</v>
      </c>
    </row>
    <row r="67" spans="2:10" hidden="1" x14ac:dyDescent="0.2">
      <c r="B67" s="16">
        <v>63</v>
      </c>
      <c r="C67" s="17" t="s">
        <v>93</v>
      </c>
      <c r="D67" s="18" t="s">
        <v>13</v>
      </c>
      <c r="E67" s="18" t="s">
        <v>94</v>
      </c>
      <c r="F67" s="16">
        <v>2</v>
      </c>
      <c r="G67" s="16" t="s">
        <v>150</v>
      </c>
      <c r="H67" s="19">
        <v>105.020254237288</v>
      </c>
      <c r="I67" s="19"/>
      <c r="J67" s="5">
        <f t="shared" si="1"/>
        <v>210.040508474576</v>
      </c>
    </row>
    <row r="68" spans="2:10" hidden="1" x14ac:dyDescent="0.2">
      <c r="B68" s="16">
        <v>64</v>
      </c>
      <c r="C68" s="17" t="s">
        <v>95</v>
      </c>
      <c r="D68" s="18" t="s">
        <v>96</v>
      </c>
      <c r="E68" s="21"/>
      <c r="F68" s="16">
        <v>8</v>
      </c>
      <c r="G68" s="16" t="s">
        <v>150</v>
      </c>
      <c r="H68" s="19">
        <v>54.8008474576271</v>
      </c>
      <c r="I68" s="19"/>
      <c r="J68" s="5">
        <f t="shared" si="1"/>
        <v>438.4067796610168</v>
      </c>
    </row>
    <row r="69" spans="2:10" hidden="1" x14ac:dyDescent="0.2">
      <c r="B69" s="16">
        <v>65</v>
      </c>
      <c r="C69" s="17" t="s">
        <v>97</v>
      </c>
      <c r="D69" s="18" t="s">
        <v>96</v>
      </c>
      <c r="E69" s="21"/>
      <c r="F69" s="16">
        <v>1</v>
      </c>
      <c r="G69" s="16" t="s">
        <v>150</v>
      </c>
      <c r="H69" s="19">
        <v>416.01693999999998</v>
      </c>
      <c r="I69" s="19"/>
      <c r="J69" s="5">
        <f t="shared" ref="J69:J100" si="2">F69*H69</f>
        <v>416.01693999999998</v>
      </c>
    </row>
    <row r="70" spans="2:10" hidden="1" x14ac:dyDescent="0.2">
      <c r="B70" s="16">
        <v>66</v>
      </c>
      <c r="C70" s="17" t="s">
        <v>138</v>
      </c>
      <c r="D70" s="18"/>
      <c r="E70" s="21"/>
      <c r="F70" s="16">
        <v>2</v>
      </c>
      <c r="G70" s="16" t="s">
        <v>150</v>
      </c>
      <c r="H70" s="19">
        <v>117.79661</v>
      </c>
      <c r="I70" s="19"/>
      <c r="J70" s="5">
        <f t="shared" si="2"/>
        <v>235.59322</v>
      </c>
    </row>
    <row r="71" spans="2:10" hidden="1" x14ac:dyDescent="0.2">
      <c r="B71" s="16">
        <v>67</v>
      </c>
      <c r="C71" s="4" t="s">
        <v>99</v>
      </c>
      <c r="D71" s="20"/>
      <c r="F71" s="20">
        <v>1</v>
      </c>
      <c r="G71" s="20" t="s">
        <v>150</v>
      </c>
      <c r="H71" s="19">
        <v>423.72881000000001</v>
      </c>
      <c r="I71" s="19"/>
      <c r="J71" s="5">
        <f t="shared" si="2"/>
        <v>423.72881000000001</v>
      </c>
    </row>
    <row r="72" spans="2:10" hidden="1" x14ac:dyDescent="0.2">
      <c r="B72" s="16">
        <v>68</v>
      </c>
      <c r="C72" s="4" t="s">
        <v>100</v>
      </c>
      <c r="D72" s="20"/>
      <c r="F72" s="20">
        <v>1</v>
      </c>
      <c r="G72" s="20" t="s">
        <v>156</v>
      </c>
      <c r="H72" s="19">
        <v>169.49152000000001</v>
      </c>
      <c r="I72" s="19"/>
      <c r="J72" s="5">
        <f t="shared" si="2"/>
        <v>169.49152000000001</v>
      </c>
    </row>
    <row r="73" spans="2:10" hidden="1" x14ac:dyDescent="0.2">
      <c r="B73" s="16">
        <v>69</v>
      </c>
      <c r="C73" s="4" t="s">
        <v>101</v>
      </c>
      <c r="D73" s="20"/>
      <c r="F73" s="20">
        <v>1</v>
      </c>
      <c r="G73" s="20" t="s">
        <v>156</v>
      </c>
      <c r="H73" s="19">
        <v>151</v>
      </c>
      <c r="I73" s="19"/>
      <c r="J73" s="5">
        <f t="shared" si="2"/>
        <v>151</v>
      </c>
    </row>
    <row r="74" spans="2:10" hidden="1" x14ac:dyDescent="0.2">
      <c r="B74" s="16">
        <v>70</v>
      </c>
      <c r="C74" s="4" t="s">
        <v>102</v>
      </c>
      <c r="D74" s="20"/>
      <c r="F74" s="20">
        <v>1</v>
      </c>
      <c r="G74" s="20" t="s">
        <v>156</v>
      </c>
      <c r="H74" s="19">
        <v>191.4</v>
      </c>
      <c r="I74" s="19"/>
      <c r="J74" s="5">
        <f t="shared" si="2"/>
        <v>191.4</v>
      </c>
    </row>
    <row r="75" spans="2:10" hidden="1" x14ac:dyDescent="0.2">
      <c r="B75" s="16">
        <v>71</v>
      </c>
      <c r="C75" s="4" t="s">
        <v>103</v>
      </c>
      <c r="D75" s="20"/>
      <c r="F75" s="20">
        <v>1</v>
      </c>
      <c r="G75" s="20" t="s">
        <v>156</v>
      </c>
      <c r="H75" s="19">
        <v>65.16</v>
      </c>
      <c r="I75" s="19"/>
      <c r="J75" s="5">
        <f t="shared" si="2"/>
        <v>65.16</v>
      </c>
    </row>
    <row r="76" spans="2:10" hidden="1" x14ac:dyDescent="0.2">
      <c r="B76" s="16">
        <v>72</v>
      </c>
      <c r="C76" s="4" t="s">
        <v>103</v>
      </c>
      <c r="D76" s="20"/>
      <c r="F76" s="20">
        <v>1</v>
      </c>
      <c r="G76" s="20" t="s">
        <v>156</v>
      </c>
      <c r="H76" s="19">
        <v>65.16</v>
      </c>
      <c r="I76" s="19"/>
      <c r="J76" s="5">
        <f t="shared" si="2"/>
        <v>65.16</v>
      </c>
    </row>
    <row r="77" spans="2:10" hidden="1" x14ac:dyDescent="0.2">
      <c r="B77" s="16">
        <v>73</v>
      </c>
      <c r="C77" s="4" t="s">
        <v>104</v>
      </c>
      <c r="D77" s="20"/>
      <c r="F77" s="20">
        <v>1</v>
      </c>
      <c r="G77" s="20" t="s">
        <v>156</v>
      </c>
      <c r="H77" s="19">
        <v>101.61</v>
      </c>
      <c r="I77" s="19"/>
      <c r="J77" s="5">
        <f t="shared" si="2"/>
        <v>101.61</v>
      </c>
    </row>
    <row r="78" spans="2:10" hidden="1" x14ac:dyDescent="0.2">
      <c r="B78" s="16">
        <v>74</v>
      </c>
      <c r="C78" s="4" t="s">
        <v>104</v>
      </c>
      <c r="D78" s="20"/>
      <c r="F78" s="20">
        <v>1</v>
      </c>
      <c r="G78" s="20" t="s">
        <v>156</v>
      </c>
      <c r="H78" s="19">
        <v>101.61</v>
      </c>
      <c r="I78" s="19"/>
      <c r="J78" s="5">
        <f t="shared" si="2"/>
        <v>101.61</v>
      </c>
    </row>
    <row r="79" spans="2:10" hidden="1" x14ac:dyDescent="0.2">
      <c r="B79" s="16">
        <v>75</v>
      </c>
      <c r="C79" s="4" t="s">
        <v>105</v>
      </c>
      <c r="D79" s="20"/>
      <c r="F79" s="20">
        <v>1</v>
      </c>
      <c r="G79" s="20" t="s">
        <v>158</v>
      </c>
      <c r="H79" s="19"/>
      <c r="I79" s="19"/>
      <c r="J79" s="5">
        <f t="shared" si="2"/>
        <v>0</v>
      </c>
    </row>
    <row r="80" spans="2:10" x14ac:dyDescent="0.2">
      <c r="B80" s="16">
        <v>76</v>
      </c>
      <c r="C80" s="4" t="s">
        <v>106</v>
      </c>
      <c r="D80" s="20"/>
      <c r="F80" s="20">
        <v>1</v>
      </c>
      <c r="G80" s="20" t="s">
        <v>155</v>
      </c>
      <c r="H80" s="29">
        <v>1500</v>
      </c>
      <c r="I80" s="19" t="s">
        <v>148</v>
      </c>
      <c r="J80" s="5">
        <f t="shared" si="2"/>
        <v>1500</v>
      </c>
    </row>
    <row r="81" spans="2:10" x14ac:dyDescent="0.2">
      <c r="B81" s="16">
        <v>77</v>
      </c>
      <c r="C81" s="4" t="s">
        <v>106</v>
      </c>
      <c r="D81" s="20"/>
      <c r="F81" s="20">
        <v>1</v>
      </c>
      <c r="G81" s="20" t="s">
        <v>155</v>
      </c>
      <c r="H81" s="29">
        <v>1500</v>
      </c>
      <c r="I81" s="19" t="s">
        <v>148</v>
      </c>
      <c r="J81" s="5">
        <f t="shared" si="2"/>
        <v>1500</v>
      </c>
    </row>
    <row r="82" spans="2:10" hidden="1" x14ac:dyDescent="0.2">
      <c r="B82" s="16">
        <v>78</v>
      </c>
      <c r="C82" s="4" t="s">
        <v>107</v>
      </c>
      <c r="D82" s="20"/>
      <c r="F82" s="20">
        <v>1</v>
      </c>
      <c r="G82" s="20" t="s">
        <v>156</v>
      </c>
      <c r="H82" s="19">
        <v>287.28800000000001</v>
      </c>
      <c r="I82" s="19"/>
      <c r="J82" s="5">
        <f t="shared" si="2"/>
        <v>287.28800000000001</v>
      </c>
    </row>
    <row r="83" spans="2:10" hidden="1" x14ac:dyDescent="0.2">
      <c r="B83" s="16">
        <v>79</v>
      </c>
      <c r="C83" s="4" t="s">
        <v>108</v>
      </c>
      <c r="D83" s="20"/>
      <c r="F83" s="20">
        <v>1</v>
      </c>
      <c r="G83" s="20" t="s">
        <v>158</v>
      </c>
      <c r="H83" s="19">
        <v>1483.05</v>
      </c>
      <c r="I83" s="19" t="s">
        <v>148</v>
      </c>
      <c r="J83" s="5">
        <f t="shared" si="2"/>
        <v>1483.05</v>
      </c>
    </row>
    <row r="84" spans="2:10" hidden="1" x14ac:dyDescent="0.2">
      <c r="B84" s="16">
        <v>80</v>
      </c>
      <c r="C84" s="4" t="s">
        <v>109</v>
      </c>
      <c r="D84" s="20"/>
      <c r="F84" s="20">
        <v>1</v>
      </c>
      <c r="G84" s="20" t="s">
        <v>156</v>
      </c>
      <c r="H84" s="19">
        <v>322.03379999999999</v>
      </c>
      <c r="I84" s="19"/>
      <c r="J84" s="5">
        <f t="shared" si="2"/>
        <v>322.03379999999999</v>
      </c>
    </row>
    <row r="85" spans="2:10" hidden="1" x14ac:dyDescent="0.2">
      <c r="B85" s="16">
        <v>81</v>
      </c>
      <c r="C85" s="4" t="s">
        <v>109</v>
      </c>
      <c r="D85" s="20"/>
      <c r="F85" s="20">
        <v>1</v>
      </c>
      <c r="G85" s="20" t="s">
        <v>156</v>
      </c>
      <c r="H85" s="19">
        <v>322.03379999999999</v>
      </c>
      <c r="I85" s="19"/>
      <c r="J85" s="5">
        <f t="shared" si="2"/>
        <v>322.03379999999999</v>
      </c>
    </row>
    <row r="86" spans="2:10" hidden="1" x14ac:dyDescent="0.2">
      <c r="B86" s="16">
        <v>82</v>
      </c>
      <c r="C86" s="4" t="s">
        <v>110</v>
      </c>
      <c r="D86" s="20"/>
      <c r="F86" s="20">
        <v>1</v>
      </c>
      <c r="G86" s="20" t="s">
        <v>156</v>
      </c>
      <c r="H86" s="19">
        <v>381.35590000000002</v>
      </c>
      <c r="I86" s="19"/>
      <c r="J86" s="5">
        <f t="shared" si="2"/>
        <v>381.35590000000002</v>
      </c>
    </row>
    <row r="87" spans="2:10" hidden="1" x14ac:dyDescent="0.2">
      <c r="B87" s="16">
        <v>83</v>
      </c>
      <c r="C87" s="4" t="s">
        <v>111</v>
      </c>
      <c r="D87" s="20"/>
      <c r="F87" s="20">
        <v>1</v>
      </c>
      <c r="G87" s="20" t="s">
        <v>156</v>
      </c>
      <c r="H87" s="19">
        <v>243.22030000000001</v>
      </c>
      <c r="I87" s="19"/>
      <c r="J87" s="5">
        <f t="shared" si="2"/>
        <v>243.22030000000001</v>
      </c>
    </row>
    <row r="88" spans="2:10" hidden="1" x14ac:dyDescent="0.2">
      <c r="B88" s="16">
        <v>84</v>
      </c>
      <c r="C88" s="4" t="s">
        <v>112</v>
      </c>
      <c r="D88" s="20"/>
      <c r="F88" s="20">
        <v>1</v>
      </c>
      <c r="G88" s="20" t="s">
        <v>156</v>
      </c>
      <c r="H88" s="19">
        <v>805.08474000000001</v>
      </c>
      <c r="I88" s="19"/>
      <c r="J88" s="5">
        <f t="shared" si="2"/>
        <v>805.08474000000001</v>
      </c>
    </row>
    <row r="89" spans="2:10" hidden="1" x14ac:dyDescent="0.2">
      <c r="B89" s="16">
        <v>85</v>
      </c>
      <c r="C89" s="4" t="s">
        <v>113</v>
      </c>
      <c r="D89" s="20"/>
      <c r="F89" s="20">
        <v>1</v>
      </c>
      <c r="G89" s="20" t="s">
        <v>156</v>
      </c>
      <c r="H89" s="19">
        <v>338.98304999999999</v>
      </c>
      <c r="I89" s="19"/>
      <c r="J89" s="5">
        <f t="shared" si="2"/>
        <v>338.98304999999999</v>
      </c>
    </row>
    <row r="90" spans="2:10" hidden="1" x14ac:dyDescent="0.2">
      <c r="B90" s="16">
        <v>86</v>
      </c>
      <c r="C90" s="4" t="s">
        <v>114</v>
      </c>
      <c r="D90" s="20"/>
      <c r="F90" s="20">
        <v>1</v>
      </c>
      <c r="G90" s="20" t="s">
        <v>156</v>
      </c>
      <c r="H90" s="19">
        <v>381.35593</v>
      </c>
      <c r="I90" s="19"/>
      <c r="J90" s="5">
        <f t="shared" si="2"/>
        <v>381.35593</v>
      </c>
    </row>
    <row r="91" spans="2:10" hidden="1" x14ac:dyDescent="0.2">
      <c r="B91" s="16">
        <v>87</v>
      </c>
      <c r="C91" s="4" t="s">
        <v>115</v>
      </c>
      <c r="D91" s="20"/>
      <c r="F91" s="20">
        <v>1</v>
      </c>
      <c r="G91" s="20" t="s">
        <v>156</v>
      </c>
      <c r="H91" s="19">
        <v>809.32203000000004</v>
      </c>
      <c r="I91" s="19"/>
      <c r="J91" s="5">
        <f t="shared" si="2"/>
        <v>809.32203000000004</v>
      </c>
    </row>
    <row r="92" spans="2:10" hidden="1" x14ac:dyDescent="0.2">
      <c r="B92" s="16">
        <v>88</v>
      </c>
      <c r="C92" s="4" t="s">
        <v>116</v>
      </c>
      <c r="D92" s="20"/>
      <c r="F92" s="20">
        <v>1</v>
      </c>
      <c r="G92" s="20" t="s">
        <v>156</v>
      </c>
      <c r="H92" s="19">
        <v>423.72881000000001</v>
      </c>
      <c r="I92" s="19"/>
      <c r="J92" s="5">
        <f t="shared" si="2"/>
        <v>423.72881000000001</v>
      </c>
    </row>
    <row r="93" spans="2:10" hidden="1" x14ac:dyDescent="0.2">
      <c r="B93" s="16">
        <v>89</v>
      </c>
      <c r="C93" s="4" t="s">
        <v>117</v>
      </c>
      <c r="D93" s="20"/>
      <c r="F93" s="20">
        <v>1</v>
      </c>
      <c r="G93" s="20" t="s">
        <v>156</v>
      </c>
      <c r="H93" s="19">
        <v>169.491525</v>
      </c>
      <c r="I93" s="19"/>
      <c r="J93" s="5">
        <f t="shared" si="2"/>
        <v>169.491525</v>
      </c>
    </row>
    <row r="94" spans="2:10" hidden="1" x14ac:dyDescent="0.2">
      <c r="B94" s="16">
        <v>90</v>
      </c>
      <c r="C94" s="4" t="s">
        <v>118</v>
      </c>
      <c r="D94" s="20"/>
      <c r="F94" s="20">
        <v>1</v>
      </c>
      <c r="G94" s="20" t="s">
        <v>156</v>
      </c>
      <c r="H94" s="19">
        <v>321.18644</v>
      </c>
      <c r="I94" s="19"/>
      <c r="J94" s="5">
        <f t="shared" si="2"/>
        <v>321.18644</v>
      </c>
    </row>
    <row r="95" spans="2:10" hidden="1" x14ac:dyDescent="0.2">
      <c r="B95" s="16">
        <v>91</v>
      </c>
      <c r="C95" s="4" t="s">
        <v>119</v>
      </c>
      <c r="D95" s="20"/>
      <c r="F95" s="20">
        <v>1</v>
      </c>
      <c r="G95" s="20" t="s">
        <v>156</v>
      </c>
      <c r="H95" s="19">
        <v>321.18644</v>
      </c>
      <c r="I95" s="19"/>
      <c r="J95" s="5">
        <f t="shared" si="2"/>
        <v>321.18644</v>
      </c>
    </row>
    <row r="96" spans="2:10" hidden="1" x14ac:dyDescent="0.2">
      <c r="B96" s="16">
        <v>92</v>
      </c>
      <c r="C96" s="4" t="s">
        <v>120</v>
      </c>
      <c r="D96" s="20"/>
      <c r="F96" s="20">
        <v>1</v>
      </c>
      <c r="G96" s="20" t="s">
        <v>156</v>
      </c>
      <c r="H96" s="19">
        <v>338.983</v>
      </c>
      <c r="I96" s="19"/>
      <c r="J96" s="5">
        <f t="shared" si="2"/>
        <v>338.983</v>
      </c>
    </row>
    <row r="97" spans="2:10" hidden="1" x14ac:dyDescent="0.2">
      <c r="B97" s="16">
        <v>93</v>
      </c>
      <c r="C97" s="4" t="s">
        <v>120</v>
      </c>
      <c r="D97" s="20"/>
      <c r="F97" s="20">
        <v>1</v>
      </c>
      <c r="G97" s="20" t="s">
        <v>156</v>
      </c>
      <c r="H97" s="19">
        <v>338.983</v>
      </c>
      <c r="I97" s="19"/>
      <c r="J97" s="5">
        <f t="shared" si="2"/>
        <v>338.983</v>
      </c>
    </row>
    <row r="98" spans="2:10" hidden="1" x14ac:dyDescent="0.2">
      <c r="B98" s="16">
        <v>94</v>
      </c>
      <c r="C98" s="4" t="s">
        <v>114</v>
      </c>
      <c r="D98" s="20"/>
      <c r="F98" s="20">
        <v>1</v>
      </c>
      <c r="G98" s="20" t="s">
        <v>156</v>
      </c>
      <c r="H98" s="19">
        <v>381.35593219999998</v>
      </c>
      <c r="I98" s="19"/>
      <c r="J98" s="5">
        <f t="shared" si="2"/>
        <v>381.35593219999998</v>
      </c>
    </row>
    <row r="99" spans="2:10" hidden="1" x14ac:dyDescent="0.2">
      <c r="B99" s="16">
        <v>95</v>
      </c>
      <c r="C99" s="4" t="s">
        <v>121</v>
      </c>
      <c r="D99" s="20"/>
      <c r="F99" s="20">
        <v>1</v>
      </c>
      <c r="G99" s="20" t="s">
        <v>156</v>
      </c>
      <c r="H99" s="19">
        <v>381.35593219999998</v>
      </c>
      <c r="I99" s="19"/>
      <c r="J99" s="5">
        <f t="shared" si="2"/>
        <v>381.35593219999998</v>
      </c>
    </row>
    <row r="100" spans="2:10" hidden="1" x14ac:dyDescent="0.2">
      <c r="B100" s="16">
        <v>96</v>
      </c>
      <c r="C100" s="4" t="s">
        <v>121</v>
      </c>
      <c r="D100" s="20"/>
      <c r="F100" s="20">
        <v>1</v>
      </c>
      <c r="G100" s="20" t="s">
        <v>156</v>
      </c>
      <c r="H100" s="19">
        <v>381.35593219999998</v>
      </c>
      <c r="I100" s="19"/>
      <c r="J100" s="5">
        <f t="shared" si="2"/>
        <v>381.35593219999998</v>
      </c>
    </row>
    <row r="101" spans="2:10" hidden="1" x14ac:dyDescent="0.2">
      <c r="B101" s="16">
        <v>97</v>
      </c>
      <c r="C101" s="4" t="s">
        <v>122</v>
      </c>
      <c r="D101" s="20"/>
      <c r="F101" s="20">
        <v>1</v>
      </c>
      <c r="G101" s="20" t="s">
        <v>156</v>
      </c>
      <c r="H101" s="19">
        <v>550.84744999999998</v>
      </c>
      <c r="I101" s="19"/>
      <c r="J101" s="5">
        <f t="shared" ref="J101:J124" si="3">F101*H101</f>
        <v>550.84744999999998</v>
      </c>
    </row>
    <row r="102" spans="2:10" x14ac:dyDescent="0.2">
      <c r="B102" s="16">
        <v>98</v>
      </c>
      <c r="C102" s="4" t="s">
        <v>123</v>
      </c>
      <c r="D102" s="20"/>
      <c r="F102" s="20">
        <v>1</v>
      </c>
      <c r="G102" s="20" t="s">
        <v>155</v>
      </c>
      <c r="H102" s="19">
        <v>1304.2370000000001</v>
      </c>
      <c r="I102" s="19" t="s">
        <v>148</v>
      </c>
      <c r="J102" s="5">
        <f t="shared" si="3"/>
        <v>1304.2370000000001</v>
      </c>
    </row>
    <row r="103" spans="2:10" hidden="1" x14ac:dyDescent="0.2">
      <c r="B103" s="16">
        <v>99</v>
      </c>
      <c r="C103" s="4" t="s">
        <v>105</v>
      </c>
      <c r="D103" s="20"/>
      <c r="F103" s="20">
        <v>1</v>
      </c>
      <c r="G103" s="20" t="s">
        <v>158</v>
      </c>
      <c r="H103" s="19"/>
      <c r="I103" s="19"/>
      <c r="J103" s="5">
        <f t="shared" si="3"/>
        <v>0</v>
      </c>
    </row>
    <row r="104" spans="2:10" hidden="1" x14ac:dyDescent="0.2">
      <c r="B104" s="16">
        <v>100</v>
      </c>
      <c r="C104" s="4" t="s">
        <v>124</v>
      </c>
      <c r="D104" s="20"/>
      <c r="F104" s="20">
        <v>1</v>
      </c>
      <c r="G104" s="20" t="s">
        <v>156</v>
      </c>
      <c r="H104" s="19">
        <v>860</v>
      </c>
      <c r="I104" s="19"/>
      <c r="J104" s="5">
        <f t="shared" si="3"/>
        <v>860</v>
      </c>
    </row>
    <row r="105" spans="2:10" hidden="1" x14ac:dyDescent="0.2">
      <c r="B105" s="16">
        <v>101</v>
      </c>
      <c r="C105" s="4" t="s">
        <v>124</v>
      </c>
      <c r="D105" s="20"/>
      <c r="F105" s="20">
        <v>1</v>
      </c>
      <c r="G105" s="20" t="s">
        <v>156</v>
      </c>
      <c r="H105" s="19">
        <v>860</v>
      </c>
      <c r="I105" s="19"/>
      <c r="J105" s="5">
        <f t="shared" si="3"/>
        <v>860</v>
      </c>
    </row>
    <row r="106" spans="2:10" hidden="1" x14ac:dyDescent="0.2">
      <c r="B106" s="16">
        <v>102</v>
      </c>
      <c r="C106" s="4" t="s">
        <v>124</v>
      </c>
      <c r="D106" s="20"/>
      <c r="F106" s="20">
        <v>1</v>
      </c>
      <c r="G106" s="20" t="s">
        <v>156</v>
      </c>
      <c r="H106" s="19">
        <v>860</v>
      </c>
      <c r="I106" s="19"/>
      <c r="J106" s="5">
        <f t="shared" si="3"/>
        <v>860</v>
      </c>
    </row>
    <row r="107" spans="2:10" hidden="1" x14ac:dyDescent="0.2">
      <c r="B107" s="16">
        <v>103</v>
      </c>
      <c r="C107" s="4" t="s">
        <v>124</v>
      </c>
      <c r="D107" s="20"/>
      <c r="F107" s="20">
        <v>1</v>
      </c>
      <c r="G107" s="20" t="s">
        <v>156</v>
      </c>
      <c r="H107" s="19">
        <v>860</v>
      </c>
      <c r="I107" s="19"/>
      <c r="J107" s="5">
        <f t="shared" si="3"/>
        <v>860</v>
      </c>
    </row>
    <row r="108" spans="2:10" hidden="1" x14ac:dyDescent="0.2">
      <c r="B108" s="16">
        <v>104</v>
      </c>
      <c r="C108" s="4" t="s">
        <v>105</v>
      </c>
      <c r="D108" s="20"/>
      <c r="F108" s="20">
        <v>1</v>
      </c>
      <c r="G108" s="20" t="s">
        <v>158</v>
      </c>
      <c r="H108" s="19"/>
      <c r="I108" s="19"/>
      <c r="J108" s="5">
        <f t="shared" si="3"/>
        <v>0</v>
      </c>
    </row>
    <row r="109" spans="2:10" hidden="1" x14ac:dyDescent="0.2">
      <c r="B109" s="16">
        <v>105</v>
      </c>
      <c r="C109" s="4" t="s">
        <v>105</v>
      </c>
      <c r="D109" s="20"/>
      <c r="F109" s="20">
        <v>1</v>
      </c>
      <c r="G109" s="20" t="s">
        <v>158</v>
      </c>
      <c r="H109" s="19"/>
      <c r="I109" s="19"/>
      <c r="J109" s="5">
        <f t="shared" si="3"/>
        <v>0</v>
      </c>
    </row>
    <row r="110" spans="2:10" hidden="1" x14ac:dyDescent="0.2">
      <c r="B110" s="16">
        <v>106</v>
      </c>
      <c r="C110" s="4" t="s">
        <v>125</v>
      </c>
      <c r="D110" s="20"/>
      <c r="F110" s="20">
        <v>1</v>
      </c>
      <c r="G110" s="20" t="s">
        <v>156</v>
      </c>
      <c r="H110" s="19">
        <v>211.77</v>
      </c>
      <c r="I110" s="19"/>
      <c r="J110" s="5">
        <f t="shared" si="3"/>
        <v>211.77</v>
      </c>
    </row>
    <row r="111" spans="2:10" hidden="1" x14ac:dyDescent="0.2">
      <c r="B111" s="16">
        <v>107</v>
      </c>
      <c r="C111" s="4" t="s">
        <v>126</v>
      </c>
      <c r="D111" s="20"/>
      <c r="F111" s="20">
        <v>6</v>
      </c>
      <c r="G111" s="20" t="s">
        <v>158</v>
      </c>
      <c r="H111" s="19">
        <v>1177</v>
      </c>
      <c r="I111" s="19" t="s">
        <v>148</v>
      </c>
      <c r="J111" s="5">
        <f t="shared" si="3"/>
        <v>7062</v>
      </c>
    </row>
    <row r="112" spans="2:10" hidden="1" x14ac:dyDescent="0.2">
      <c r="B112" s="16">
        <v>108</v>
      </c>
      <c r="C112" s="4" t="s">
        <v>127</v>
      </c>
      <c r="D112" s="20"/>
      <c r="F112" s="20">
        <v>3</v>
      </c>
      <c r="G112" s="20" t="s">
        <v>158</v>
      </c>
      <c r="H112" s="19">
        <v>2161.0169000000001</v>
      </c>
      <c r="I112" s="19" t="s">
        <v>148</v>
      </c>
      <c r="J112" s="5">
        <f t="shared" si="3"/>
        <v>6483.0506999999998</v>
      </c>
    </row>
    <row r="113" spans="2:11" hidden="1" x14ac:dyDescent="0.2">
      <c r="B113" s="16">
        <v>109</v>
      </c>
      <c r="C113" s="4" t="s">
        <v>128</v>
      </c>
      <c r="D113" s="20"/>
      <c r="F113" s="20">
        <v>6</v>
      </c>
      <c r="G113" s="20" t="s">
        <v>156</v>
      </c>
      <c r="H113" s="19">
        <v>355.08474000000001</v>
      </c>
      <c r="I113" s="19"/>
      <c r="J113" s="5">
        <f t="shared" si="3"/>
        <v>2130.5084400000001</v>
      </c>
    </row>
    <row r="114" spans="2:11" hidden="1" x14ac:dyDescent="0.2">
      <c r="B114" s="16">
        <v>110</v>
      </c>
      <c r="C114" s="4" t="s">
        <v>129</v>
      </c>
      <c r="D114" s="20"/>
      <c r="F114" s="20">
        <v>15</v>
      </c>
      <c r="G114" s="20" t="s">
        <v>150</v>
      </c>
      <c r="H114" s="19">
        <v>37.200000000000003</v>
      </c>
      <c r="I114" s="19"/>
      <c r="J114" s="5">
        <f t="shared" si="3"/>
        <v>558</v>
      </c>
    </row>
    <row r="115" spans="2:11" hidden="1" x14ac:dyDescent="0.2">
      <c r="B115" s="16">
        <v>111</v>
      </c>
      <c r="C115" s="4" t="s">
        <v>130</v>
      </c>
      <c r="D115" s="20"/>
      <c r="F115" s="20">
        <v>6</v>
      </c>
      <c r="G115" s="20" t="s">
        <v>156</v>
      </c>
      <c r="H115" s="19"/>
      <c r="I115" s="19"/>
      <c r="J115" s="5">
        <f t="shared" si="3"/>
        <v>0</v>
      </c>
    </row>
    <row r="116" spans="2:11" hidden="1" x14ac:dyDescent="0.2">
      <c r="B116" s="16">
        <v>112</v>
      </c>
      <c r="C116" s="4" t="s">
        <v>140</v>
      </c>
      <c r="D116" s="20"/>
      <c r="F116" s="20">
        <v>640</v>
      </c>
      <c r="G116" s="20" t="s">
        <v>150</v>
      </c>
      <c r="H116" s="19">
        <v>15.4</v>
      </c>
      <c r="I116" s="19"/>
      <c r="J116" s="5">
        <f t="shared" si="3"/>
        <v>9856</v>
      </c>
    </row>
    <row r="117" spans="2:11" hidden="1" x14ac:dyDescent="0.2">
      <c r="B117" s="16">
        <v>113</v>
      </c>
      <c r="C117" s="4" t="s">
        <v>131</v>
      </c>
      <c r="D117" s="20"/>
      <c r="F117" s="20">
        <v>6</v>
      </c>
      <c r="G117" s="20" t="s">
        <v>150</v>
      </c>
      <c r="H117" s="19"/>
      <c r="I117" s="19"/>
      <c r="J117" s="5">
        <f t="shared" si="3"/>
        <v>0</v>
      </c>
    </row>
    <row r="118" spans="2:11" hidden="1" x14ac:dyDescent="0.2">
      <c r="B118" s="16">
        <v>114</v>
      </c>
      <c r="C118" s="4" t="s">
        <v>139</v>
      </c>
      <c r="D118" s="20"/>
      <c r="F118" s="20">
        <v>12</v>
      </c>
      <c r="G118" s="20" t="s">
        <v>150</v>
      </c>
      <c r="H118" s="19"/>
      <c r="I118" s="19"/>
      <c r="J118" s="5">
        <f t="shared" si="3"/>
        <v>0</v>
      </c>
    </row>
    <row r="119" spans="2:11" hidden="1" x14ac:dyDescent="0.2">
      <c r="B119" s="16">
        <v>115</v>
      </c>
      <c r="C119" s="4" t="s">
        <v>132</v>
      </c>
      <c r="D119" s="20"/>
      <c r="F119" s="20">
        <v>2</v>
      </c>
      <c r="G119" s="20" t="s">
        <v>150</v>
      </c>
      <c r="H119" s="19"/>
      <c r="I119" s="19"/>
      <c r="J119" s="5">
        <f t="shared" si="3"/>
        <v>0</v>
      </c>
    </row>
    <row r="120" spans="2:11" hidden="1" x14ac:dyDescent="0.2">
      <c r="B120" s="16">
        <v>116</v>
      </c>
      <c r="C120" s="4" t="s">
        <v>133</v>
      </c>
      <c r="D120" s="20"/>
      <c r="F120" s="20">
        <v>13</v>
      </c>
      <c r="G120" s="20" t="s">
        <v>150</v>
      </c>
      <c r="H120" s="19">
        <v>14.321999999999999</v>
      </c>
      <c r="I120" s="19"/>
      <c r="J120" s="5">
        <f t="shared" si="3"/>
        <v>186.18599999999998</v>
      </c>
    </row>
    <row r="121" spans="2:11" hidden="1" x14ac:dyDescent="0.2">
      <c r="B121" s="16">
        <v>117</v>
      </c>
      <c r="C121" s="4" t="s">
        <v>134</v>
      </c>
      <c r="D121" s="20"/>
      <c r="F121" s="20">
        <v>8</v>
      </c>
      <c r="G121" s="20" t="s">
        <v>150</v>
      </c>
      <c r="H121" s="19">
        <v>242.28809999999999</v>
      </c>
      <c r="I121" s="19"/>
      <c r="J121" s="5">
        <f t="shared" si="3"/>
        <v>1938.3047999999999</v>
      </c>
    </row>
    <row r="122" spans="2:11" hidden="1" x14ac:dyDescent="0.2">
      <c r="B122" s="16">
        <v>118</v>
      </c>
      <c r="C122" s="4" t="s">
        <v>135</v>
      </c>
      <c r="D122" s="20"/>
      <c r="F122" s="20">
        <v>2</v>
      </c>
      <c r="G122" s="20" t="s">
        <v>150</v>
      </c>
      <c r="H122" s="19">
        <v>14.321999999999999</v>
      </c>
      <c r="I122" s="19"/>
      <c r="J122" s="5">
        <f t="shared" si="3"/>
        <v>28.643999999999998</v>
      </c>
    </row>
    <row r="123" spans="2:11" hidden="1" x14ac:dyDescent="0.2">
      <c r="B123" s="16">
        <v>119</v>
      </c>
      <c r="C123" s="4" t="s">
        <v>136</v>
      </c>
      <c r="D123" s="20"/>
      <c r="F123" s="20">
        <v>2</v>
      </c>
      <c r="G123" s="20" t="s">
        <v>150</v>
      </c>
      <c r="H123" s="19">
        <v>21.186440000000001</v>
      </c>
      <c r="I123" s="19"/>
      <c r="J123" s="5">
        <f t="shared" si="3"/>
        <v>42.372880000000002</v>
      </c>
    </row>
    <row r="124" spans="2:11" hidden="1" x14ac:dyDescent="0.2">
      <c r="B124" s="16">
        <v>120</v>
      </c>
      <c r="C124" s="4" t="s">
        <v>137</v>
      </c>
      <c r="D124" s="20"/>
      <c r="F124" s="20">
        <v>11</v>
      </c>
      <c r="G124" s="20" t="s">
        <v>150</v>
      </c>
      <c r="H124" s="19">
        <v>37.203389000000001</v>
      </c>
      <c r="I124" s="19"/>
      <c r="J124" s="5">
        <f t="shared" si="3"/>
        <v>409.237279</v>
      </c>
    </row>
    <row r="125" spans="2:11" x14ac:dyDescent="0.2">
      <c r="H125" s="4" t="s">
        <v>144</v>
      </c>
      <c r="J125" s="6">
        <f>SUM(J5:J124)</f>
        <v>50904.010389771189</v>
      </c>
      <c r="K125" s="5"/>
    </row>
    <row r="126" spans="2:11" ht="10.8" thickBot="1" x14ac:dyDescent="0.25">
      <c r="H126" s="4" t="s">
        <v>145</v>
      </c>
      <c r="J126" s="7">
        <f>J125*0.18</f>
        <v>9162.7218701588135</v>
      </c>
      <c r="K126" s="5"/>
    </row>
    <row r="127" spans="2:11" x14ac:dyDescent="0.2">
      <c r="H127" s="8" t="s">
        <v>143</v>
      </c>
      <c r="I127" s="8"/>
      <c r="J127" s="9">
        <f>J125+J126</f>
        <v>60066.732259930002</v>
      </c>
      <c r="K127" s="5"/>
    </row>
    <row r="128" spans="2:11" ht="10.8" thickBot="1" x14ac:dyDescent="0.25">
      <c r="H128" s="8" t="e" vm="1">
        <v>#VALUE!</v>
      </c>
      <c r="I128" s="8"/>
      <c r="J128" s="10" cm="1">
        <f t="array" ref="J128">_FV(H128,"Precio")</f>
        <v>3.7524000000000002</v>
      </c>
      <c r="K128" s="11"/>
    </row>
    <row r="129" spans="8:10" ht="10.8" thickTop="1" x14ac:dyDescent="0.2">
      <c r="H129" s="12" t="s">
        <v>146</v>
      </c>
      <c r="I129" s="12"/>
      <c r="J129" s="13">
        <f>J127/J128</f>
        <v>16007.550437034964</v>
      </c>
    </row>
  </sheetData>
  <mergeCells count="1">
    <mergeCell ref="B2:J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5E43-CBC7-4EA6-A106-A35BBD50251E}">
  <dimension ref="B1:D8"/>
  <sheetViews>
    <sheetView showGridLines="0" zoomScale="86" zoomScaleNormal="86" workbookViewId="0">
      <selection activeCell="F13" sqref="F13"/>
    </sheetView>
  </sheetViews>
  <sheetFormatPr baseColWidth="10" defaultRowHeight="13.8" x14ac:dyDescent="0.3"/>
  <cols>
    <col min="1" max="1" width="3.6640625" style="3" customWidth="1"/>
    <col min="2" max="2" width="28.5546875" style="3" bestFit="1" customWidth="1"/>
    <col min="3" max="3" width="16.109375" style="24" bestFit="1" customWidth="1"/>
    <col min="4" max="4" width="13.21875" style="26" bestFit="1" customWidth="1"/>
    <col min="5" max="16384" width="11.5546875" style="3"/>
  </cols>
  <sheetData>
    <row r="1" spans="2:4" ht="11.4" customHeight="1" x14ac:dyDescent="0.3"/>
    <row r="2" spans="2:4" x14ac:dyDescent="0.3">
      <c r="B2" s="22" t="s">
        <v>151</v>
      </c>
      <c r="C2" s="1" t="s">
        <v>153</v>
      </c>
      <c r="D2" s="26" t="s">
        <v>154</v>
      </c>
    </row>
    <row r="3" spans="2:4" x14ac:dyDescent="0.3">
      <c r="B3" s="2" t="s">
        <v>155</v>
      </c>
      <c r="C3" s="1">
        <v>3</v>
      </c>
      <c r="D3" s="26">
        <v>1304.2370000000001</v>
      </c>
    </row>
    <row r="4" spans="2:4" x14ac:dyDescent="0.3">
      <c r="B4" s="2" t="s">
        <v>150</v>
      </c>
      <c r="C4" s="1">
        <v>786</v>
      </c>
      <c r="D4" s="26">
        <v>17390.040742571186</v>
      </c>
    </row>
    <row r="5" spans="2:4" x14ac:dyDescent="0.3">
      <c r="B5" s="2" t="s">
        <v>158</v>
      </c>
      <c r="C5" s="1">
        <v>14</v>
      </c>
      <c r="D5" s="26">
        <v>15028.100699999999</v>
      </c>
    </row>
    <row r="6" spans="2:4" x14ac:dyDescent="0.3">
      <c r="B6" s="2" t="s">
        <v>156</v>
      </c>
      <c r="C6" s="1">
        <v>43</v>
      </c>
      <c r="D6" s="26">
        <v>14126.861971600001</v>
      </c>
    </row>
    <row r="7" spans="2:4" x14ac:dyDescent="0.3">
      <c r="B7" s="2" t="s">
        <v>157</v>
      </c>
      <c r="C7" s="1">
        <v>3</v>
      </c>
      <c r="D7" s="26">
        <v>54.769975600000002</v>
      </c>
    </row>
    <row r="8" spans="2:4" x14ac:dyDescent="0.3">
      <c r="B8" s="23" t="s">
        <v>152</v>
      </c>
      <c r="C8" s="25">
        <v>849</v>
      </c>
      <c r="D8" s="27">
        <v>47904.010389771189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AMADEUS</dc:creator>
  <cp:lastModifiedBy>Sandy Carmen (OSF-PAI)</cp:lastModifiedBy>
  <dcterms:created xsi:type="dcterms:W3CDTF">2023-10-13T16:53:02Z</dcterms:created>
  <dcterms:modified xsi:type="dcterms:W3CDTF">2023-11-14T21:41:25Z</dcterms:modified>
</cp:coreProperties>
</file>