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44CE069E-89CB-49B3-BFFD-940D61B58E52}" xr6:coauthVersionLast="47" xr6:coauthVersionMax="47" xr10:uidLastSave="{00000000-0000-0000-0000-000000000000}"/>
  <bookViews>
    <workbookView xWindow="-120" yWindow="-120" windowWidth="20730" windowHeight="11160" xr2:uid="{86EE0CDC-C338-4FC5-8C5A-58B3EDD8F384}"/>
  </bookViews>
  <sheets>
    <sheet name="DETA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2" i="1" l="1"/>
  <c r="M186" i="1" s="1"/>
  <c r="M182" i="1"/>
  <c r="M152" i="1"/>
  <c r="M90" i="1"/>
  <c r="M59" i="1"/>
  <c r="M29" i="1"/>
  <c r="Z168" i="1"/>
  <c r="Z169" i="1" s="1"/>
  <c r="Z172" i="1" s="1"/>
  <c r="M168" i="1"/>
  <c r="M169" i="1" s="1"/>
  <c r="M172" i="1" s="1"/>
  <c r="Z138" i="1"/>
  <c r="Z139" i="1" s="1"/>
  <c r="Z142" i="1" s="1"/>
  <c r="M138" i="1"/>
  <c r="M139" i="1" s="1"/>
  <c r="M142" i="1" s="1"/>
  <c r="Z109" i="1"/>
  <c r="Z110" i="1" s="1"/>
  <c r="Z113" i="1" s="1"/>
  <c r="M109" i="1"/>
  <c r="M110" i="1" s="1"/>
  <c r="M113" i="1" s="1"/>
  <c r="Z76" i="1"/>
  <c r="Z77" i="1" s="1"/>
  <c r="Z80" i="1" s="1"/>
  <c r="M76" i="1"/>
  <c r="M77" i="1" s="1"/>
  <c r="M80" i="1" s="1"/>
  <c r="Z45" i="1"/>
  <c r="Z46" i="1" s="1"/>
  <c r="Z49" i="1" s="1"/>
  <c r="M45" i="1"/>
  <c r="M46" i="1" s="1"/>
  <c r="M49" i="1" s="1"/>
  <c r="Z15" i="1"/>
  <c r="Z16" i="1" s="1"/>
  <c r="Z19" i="1" s="1"/>
  <c r="M15" i="1"/>
  <c r="M16" i="1" s="1"/>
  <c r="M19" i="1" s="1"/>
  <c r="M177" i="1" l="1"/>
  <c r="M178" i="1"/>
  <c r="Z178" i="1"/>
  <c r="Z177" i="1"/>
  <c r="M148" i="1"/>
  <c r="M147" i="1"/>
  <c r="Z148" i="1"/>
  <c r="Z147" i="1"/>
  <c r="Z149" i="1" s="1"/>
  <c r="Z119" i="1"/>
  <c r="Z118" i="1"/>
  <c r="M118" i="1"/>
  <c r="M119" i="1"/>
  <c r="M85" i="1"/>
  <c r="M86" i="1"/>
  <c r="Z85" i="1"/>
  <c r="Z86" i="1"/>
  <c r="Z54" i="1"/>
  <c r="Z55" i="1"/>
  <c r="M54" i="1"/>
  <c r="M55" i="1"/>
  <c r="Z25" i="1"/>
  <c r="Z24" i="1"/>
  <c r="M25" i="1"/>
  <c r="M24" i="1"/>
  <c r="Z179" i="1" l="1"/>
  <c r="M179" i="1"/>
  <c r="M149" i="1"/>
  <c r="Z120" i="1"/>
  <c r="M120" i="1"/>
  <c r="Z87" i="1"/>
  <c r="M87" i="1"/>
  <c r="M56" i="1"/>
  <c r="Z56" i="1"/>
  <c r="Z26" i="1"/>
  <c r="M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H15" authorId="0" shapeId="0" xr:uid="{699B203E-7119-4D1F-A23E-C4E2FF8E370A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05/02/2023 (1 t)
18/02/2023 (1 t)
26/02/2023 ( 1 t )
12/03/2023 ( 1 t )</t>
        </r>
      </text>
    </comment>
    <comment ref="L15" authorId="0" shapeId="0" xr:uid="{8564D5EF-8765-49A9-871F-97A96EB35CA4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05/02/2023 (2 t)
18/02/2023 (1 t)
12/03/2023 (2 t)</t>
        </r>
      </text>
    </comment>
    <comment ref="U15" authorId="0" shapeId="0" xr:uid="{2B2C8D79-09A6-4BC1-8BD6-63ED27C10C1B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05/02/2023 (1 t)
18/02/2023 (1 t)
26/02/2023 ( 1 t )
12/03/2023 ( 1 t )</t>
        </r>
      </text>
    </comment>
    <comment ref="Y15" authorId="0" shapeId="0" xr:uid="{57BB7315-8029-40B4-A589-C5DD835B6EDF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05/02/2023 (1 t)
18/02/2023 (1 t)
12/03/2023 (1 t) queda pendiente</t>
        </r>
      </text>
    </comment>
    <comment ref="H45" authorId="0" shapeId="0" xr:uid="{E88F122B-F4A3-4DE1-B6DC-D4907E763F15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19/03/2023 (1 t)
26/03/2023 ( 1 t )
09/04/2023 ( 1 t)</t>
        </r>
      </text>
    </comment>
    <comment ref="L45" authorId="0" shapeId="0" xr:uid="{48651497-87A5-4235-9C75-0226076E7E13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02/04/2023 (1 t)
09/04/2023 ( 1t )
</t>
        </r>
      </text>
    </comment>
    <comment ref="U45" authorId="0" shapeId="0" xr:uid="{0B8E9238-D27C-4376-8703-C7916B5E0A9C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19/03/2023 (1 t)
26/03/2023 ( 1 t )
09/04/2023 ( 1 t) queda pendiente</t>
        </r>
      </text>
    </comment>
    <comment ref="Y45" authorId="0" shapeId="0" xr:uid="{B262ADE0-556D-4FFD-A819-DF6FA5E085BA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02/04/2023 (1 t)
09/04/2023 ( 1t )
</t>
        </r>
      </text>
    </comment>
    <comment ref="H76" authorId="0" shapeId="0" xr:uid="{93A68084-7299-4978-A933-95B02A3DF385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30/04/2023 (1 t)
07/05/2023 ( 1t )
</t>
        </r>
      </text>
    </comment>
    <comment ref="L76" authorId="0" shapeId="0" xr:uid="{22BCE8F2-FE76-42D1-AABF-F62C1CEE33E5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30/04/2023 (1 t)
07/05/2023 ( 1t )
01/05/2023 ( 1 t )
14/05/2023 ( 1t)</t>
        </r>
      </text>
    </comment>
    <comment ref="U76" authorId="0" shapeId="0" xr:uid="{D06FA725-32D0-4E0E-8CFB-1B20FB99426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30/04/2023 (1 t)
07/05/2023 ( 1t )
</t>
        </r>
      </text>
    </comment>
    <comment ref="Y76" authorId="0" shapeId="0" xr:uid="{78077877-2FC6-43FC-ADBA-0C11D6D45978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30/04//2023 (1 t)
07/05/2023 ( 1t )
01/05/2023 ( 1 t )
14/05/2023 ( 1t)</t>
        </r>
      </text>
    </comment>
    <comment ref="H109" authorId="0" shapeId="0" xr:uid="{D5468014-36F6-44F8-BDF8-240CFF8A463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18/06/2023 (1 t)
</t>
        </r>
      </text>
    </comment>
    <comment ref="L109" authorId="0" shapeId="0" xr:uid="{FD6EC3EE-2A97-40A4-98DA-80EB6DAFB03D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04/06/2023 (1 t)
18/06/2023 (1t)</t>
        </r>
      </text>
    </comment>
    <comment ref="U109" authorId="0" shapeId="0" xr:uid="{FAC4DAF1-EFD4-471F-A7F9-CF6267C7D7FB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18/06/2023 (1 t)
se descontara despues</t>
        </r>
      </text>
    </comment>
    <comment ref="Y109" authorId="0" shapeId="0" xr:uid="{264D1188-2C33-4354-8A95-FD8EF71E31D2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04/06/2023 (1 t)
18/06/2023 (1t)</t>
        </r>
      </text>
    </comment>
    <comment ref="H138" authorId="0" shapeId="0" xr:uid="{64BF339A-A584-4442-8297-8901D33FBF84}">
      <text>
        <r>
          <rPr>
            <b/>
            <sz val="9"/>
            <color indexed="81"/>
            <rFont val="Tahoma"/>
            <charset val="1"/>
          </rPr>
          <t xml:space="preserve">usuario:
</t>
        </r>
        <r>
          <rPr>
            <sz val="9"/>
            <color indexed="81"/>
            <rFont val="Tahoma"/>
            <family val="2"/>
          </rPr>
          <t>falto 09</t>
        </r>
        <r>
          <rPr>
            <sz val="9"/>
            <color indexed="81"/>
            <rFont val="Tahoma"/>
            <charset val="1"/>
          </rPr>
          <t>/07/2023
falto  16/07/2023
falto 18/06/2023
falto 23/07/2023
falto  25/06/2023
falto 30/07/2023</t>
        </r>
      </text>
    </comment>
    <comment ref="L138" authorId="0" shapeId="0" xr:uid="{D538F194-20B9-47E5-A386-AB3CC6527539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falto 02/07/2023
falto 03/07/2023
falto 04/07/2023
falto 05/07/2023
falto 06/07/2023
falto 07/07/2023
falto 08/07/2023
falto 09/07/2023
falto 10/07/2023
falto 16 /07/2023
falto 18/07/2023
falto 18/06/2023
falto 23/07/2023
falto 25/06/2023</t>
        </r>
      </text>
    </comment>
    <comment ref="U138" authorId="0" shapeId="0" xr:uid="{5BD859B6-16F9-45C0-8F51-77915B14FA4D}">
      <text>
        <r>
          <rPr>
            <b/>
            <sz val="9"/>
            <color indexed="81"/>
            <rFont val="Tahoma"/>
            <charset val="1"/>
          </rPr>
          <t xml:space="preserve">usuario:
</t>
        </r>
        <r>
          <rPr>
            <sz val="9"/>
            <color indexed="81"/>
            <rFont val="Tahoma"/>
            <family val="2"/>
          </rPr>
          <t>falto 09</t>
        </r>
        <r>
          <rPr>
            <sz val="9"/>
            <color indexed="81"/>
            <rFont val="Tahoma"/>
            <charset val="1"/>
          </rPr>
          <t>/07/2023
falto  16/07/2023
falto 18/06/2023
falto 23/07/2023
falto  25/06/2023
falto 30/07/2023</t>
        </r>
      </text>
    </comment>
    <comment ref="Y138" authorId="0" shapeId="0" xr:uid="{944A3CC1-938D-45E8-AFCA-CD0107147B80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falto 02/07/2023
falto 03/07/2023
falto 04/07/2023
falto 05/07/2023
falto 06/07/2023
falto 07/07/2023
falto 08/07/2023
falto 09/07/2023
falto 10/07/2023
falto 16 /07/2023
falto 18/07/2023
falto 18/06/2023
falto 23/07/2023
falto 25/06/2023</t>
        </r>
      </text>
    </comment>
    <comment ref="H168" authorId="0" shapeId="0" xr:uid="{D07EE084-1E0B-4A7A-B6E9-E3218305AE3F}">
      <text>
        <r>
          <rPr>
            <b/>
            <sz val="9"/>
            <color indexed="81"/>
            <rFont val="Tahoma"/>
            <charset val="1"/>
          </rPr>
          <t xml:space="preserve">usuario:
</t>
        </r>
        <r>
          <rPr>
            <sz val="9"/>
            <color indexed="81"/>
            <rFont val="Tahoma"/>
            <family val="2"/>
          </rPr>
          <t>falto 06/08/2023
falto 27/08/2023
falto 03/09/2023
falto 10</t>
        </r>
        <r>
          <rPr>
            <sz val="9"/>
            <color indexed="81"/>
            <rFont val="Tahoma"/>
            <charset val="1"/>
          </rPr>
          <t xml:space="preserve">/09/2023
falto  17/09/2023
</t>
        </r>
      </text>
    </comment>
    <comment ref="L168" authorId="0" shapeId="0" xr:uid="{E7D492FB-2CD4-4F3F-B260-1B268F812984}">
      <text>
        <r>
          <rPr>
            <b/>
            <sz val="9"/>
            <color indexed="81"/>
            <rFont val="Tahoma"/>
            <charset val="1"/>
          </rPr>
          <t xml:space="preserve">usuario:
</t>
        </r>
        <r>
          <rPr>
            <sz val="9"/>
            <color indexed="81"/>
            <rFont val="Tahoma"/>
            <family val="2"/>
          </rPr>
          <t>falto 06</t>
        </r>
        <r>
          <rPr>
            <sz val="9"/>
            <color indexed="81"/>
            <rFont val="Tahoma"/>
            <charset val="1"/>
          </rPr>
          <t xml:space="preserve">/08/2023
falto  13/08/2023
falto 03/09/2023
falto 06/09/2023
falto 09/09/2023
falto 10/09/2023
falto 16/09/2023
falto 17/09/2023
</t>
        </r>
      </text>
    </comment>
    <comment ref="U168" authorId="0" shapeId="0" xr:uid="{AF78D7F0-E910-46F9-A4C2-BA4AC65B2459}">
      <text>
        <r>
          <rPr>
            <b/>
            <sz val="9"/>
            <color indexed="81"/>
            <rFont val="Tahoma"/>
            <charset val="1"/>
          </rPr>
          <t xml:space="preserve">usuario:
</t>
        </r>
        <r>
          <rPr>
            <sz val="9"/>
            <color indexed="81"/>
            <rFont val="Tahoma"/>
            <family val="2"/>
          </rPr>
          <t>falto 06/08/2023
falto 27/08/2023
falto 03/09/2023
falto 10</t>
        </r>
        <r>
          <rPr>
            <sz val="9"/>
            <color indexed="81"/>
            <rFont val="Tahoma"/>
            <charset val="1"/>
          </rPr>
          <t xml:space="preserve">/09/2023
falto  17/09/2023
18/06/2023 AQUÍ SE DESCUENTA
</t>
        </r>
      </text>
    </comment>
    <comment ref="Y168" authorId="0" shapeId="0" xr:uid="{D0350097-58DE-4FC9-B006-5B732205B24C}">
      <text>
        <r>
          <rPr>
            <b/>
            <sz val="9"/>
            <color indexed="81"/>
            <rFont val="Tahoma"/>
            <charset val="1"/>
          </rPr>
          <t xml:space="preserve">usuario:
</t>
        </r>
        <r>
          <rPr>
            <sz val="9"/>
            <color indexed="81"/>
            <rFont val="Tahoma"/>
            <family val="2"/>
          </rPr>
          <t>falto 06</t>
        </r>
        <r>
          <rPr>
            <sz val="9"/>
            <color indexed="81"/>
            <rFont val="Tahoma"/>
            <charset val="1"/>
          </rPr>
          <t xml:space="preserve">/08/2023
falto  13/08/2023
falto 03/09/2023
falto 06/09/2023
falto 09/09/2023
falto 10/09/2023
falto 16/09/2023
falto 17/09/2023
</t>
        </r>
      </text>
    </comment>
  </commentList>
</comments>
</file>

<file path=xl/sharedStrings.xml><?xml version="1.0" encoding="utf-8"?>
<sst xmlns="http://schemas.openxmlformats.org/spreadsheetml/2006/main" count="368" uniqueCount="41">
  <si>
    <t>CLIENTE: OCEANO SEAFOOD S.A.</t>
  </si>
  <si>
    <t>VALORIZACIÓN N° 03-2023</t>
  </si>
  <si>
    <t>RUC: 20600581768</t>
  </si>
  <si>
    <t xml:space="preserve">DIRECCIÓN: </t>
  </si>
  <si>
    <r>
      <t xml:space="preserve">DETALLE: </t>
    </r>
    <r>
      <rPr>
        <sz val="10"/>
        <rFont val="Arial"/>
        <family val="2"/>
      </rPr>
      <t>SERVICIO DE VIGILANCIA PRIVADA: Correspondiente al mes de  MARZO del 2023.</t>
    </r>
  </si>
  <si>
    <t xml:space="preserve">CENTRO DE COSTOS: </t>
  </si>
  <si>
    <t>DISPOSITIVO DE SERVICIO DE VIGILANCIA: PLANTA ABC</t>
  </si>
  <si>
    <t>PUESTOS FIJOS</t>
  </si>
  <si>
    <t>Turno Día</t>
  </si>
  <si>
    <t>Turno Noche</t>
  </si>
  <si>
    <t>costo mensual</t>
  </si>
  <si>
    <t>N°</t>
  </si>
  <si>
    <t>PUESTO PREVENTOR</t>
  </si>
  <si>
    <t>Cantidad de Puestos</t>
  </si>
  <si>
    <t>Nº</t>
  </si>
  <si>
    <t>Precio</t>
  </si>
  <si>
    <t>Días</t>
  </si>
  <si>
    <t>Horas</t>
  </si>
  <si>
    <t>GARITA INGRESO PLANTA</t>
  </si>
  <si>
    <t>TOTAL</t>
  </si>
  <si>
    <t>PROVEEDOR</t>
  </si>
  <si>
    <t>V°B° CLIENTE</t>
  </si>
  <si>
    <t>Sub Total</t>
  </si>
  <si>
    <t>IGV</t>
  </si>
  <si>
    <r>
      <t xml:space="preserve">DETALLE: </t>
    </r>
    <r>
      <rPr>
        <sz val="10"/>
        <rFont val="Arial"/>
        <family val="2"/>
      </rPr>
      <t>SERVICIO DE VIGILANCIA PRIVADA: Correspondiente al mes de   ABRIL del 2023.</t>
    </r>
  </si>
  <si>
    <t>VALORIZACIÓN N° 04-2023</t>
  </si>
  <si>
    <r>
      <t xml:space="preserve">DETALLE: </t>
    </r>
    <r>
      <rPr>
        <sz val="10"/>
        <rFont val="Arial"/>
        <family val="2"/>
      </rPr>
      <t>SERVICIO DE VIGILANCIA PRIVADA: Correspondiente al mes de  ABRIL del 2023.</t>
    </r>
  </si>
  <si>
    <t>VALORIZACIÓN N° 05-2023</t>
  </si>
  <si>
    <r>
      <t xml:space="preserve">DETALLE: </t>
    </r>
    <r>
      <rPr>
        <sz val="10"/>
        <rFont val="Arial"/>
        <family val="2"/>
      </rPr>
      <t>SERVICIO DE VIGILANCIA PRIVADA: Correspondiente al mes de   MAYO  del 2023.</t>
    </r>
  </si>
  <si>
    <r>
      <t xml:space="preserve">DETALLE: </t>
    </r>
    <r>
      <rPr>
        <sz val="10"/>
        <rFont val="Arial"/>
        <family val="2"/>
      </rPr>
      <t>SERVICIO DE VIGILANCIA PRIVADA: Correspondiente al mes de  MAYO del 2023.</t>
    </r>
  </si>
  <si>
    <t>VALORIZACIÓN N° 06-2023</t>
  </si>
  <si>
    <r>
      <t xml:space="preserve">DETALLE: </t>
    </r>
    <r>
      <rPr>
        <sz val="10"/>
        <rFont val="Arial"/>
        <family val="2"/>
      </rPr>
      <t>SERVICIO DE VIGILANCIA PRIVADA: Correspondiente al mes de  JUNIO  del 2023.</t>
    </r>
  </si>
  <si>
    <r>
      <t xml:space="preserve">DETALLE: </t>
    </r>
    <r>
      <rPr>
        <sz val="10"/>
        <rFont val="Arial"/>
        <family val="2"/>
      </rPr>
      <t>SERVICIO DE VIGILANCIA PRIVADA: Correspondiente al mes de  JUNIO del 2023.</t>
    </r>
  </si>
  <si>
    <t>VALORIZACIÓN N° 08-2023</t>
  </si>
  <si>
    <r>
      <t xml:space="preserve">DETALLE: </t>
    </r>
    <r>
      <rPr>
        <sz val="10"/>
        <rFont val="Arial"/>
        <family val="2"/>
      </rPr>
      <t>SERVICIO DE VIGILANCIA PRIVADA: Correspondiente al mes de   AGOSTO  del 2023.</t>
    </r>
  </si>
  <si>
    <r>
      <t xml:space="preserve">DETALLE: </t>
    </r>
    <r>
      <rPr>
        <sz val="10"/>
        <rFont val="Arial"/>
        <family val="2"/>
      </rPr>
      <t>SERVICIO DE VIGILANCIA PRIVADA: Correspondiente al mes de  AGOSTO del 2023.</t>
    </r>
  </si>
  <si>
    <t>VALORIZACIÓN N° 09-2023</t>
  </si>
  <si>
    <r>
      <t xml:space="preserve">DETALLE: </t>
    </r>
    <r>
      <rPr>
        <sz val="10"/>
        <rFont val="Arial"/>
        <family val="2"/>
      </rPr>
      <t>SERVICIO DE VIGILANCIA PRIVADA: Correspondiente al mes de   SETIEMBRE  del 2023.</t>
    </r>
  </si>
  <si>
    <r>
      <t xml:space="preserve">DETALLE: </t>
    </r>
    <r>
      <rPr>
        <sz val="10"/>
        <rFont val="Arial"/>
        <family val="2"/>
      </rPr>
      <t>SERVICIO DE VIGILANCIA PRIVADA: Correspondiente al mes de  SETIEMBRE  del 2023.</t>
    </r>
  </si>
  <si>
    <t xml:space="preserve">DIFRENCIA </t>
  </si>
  <si>
    <t>Regularizacion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</si>
</sst>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&quot;S/.&quot;\ #,##0.00"/>
    <numFmt numFmtId="165" formatCode="&quot;S/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4" fontId="7" fillId="0" borderId="9" xfId="2" applyNumberFormat="1" applyFont="1" applyBorder="1" applyAlignment="1">
      <alignment horizontal="center" vertical="center"/>
    </xf>
    <xf numFmtId="4" fontId="7" fillId="0" borderId="11" xfId="2" applyNumberFormat="1" applyFont="1" applyBorder="1" applyAlignment="1">
      <alignment horizontal="center" vertical="center"/>
    </xf>
    <xf numFmtId="4" fontId="7" fillId="0" borderId="17" xfId="2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3" fontId="4" fillId="5" borderId="22" xfId="2" applyNumberFormat="1" applyFill="1" applyBorder="1" applyAlignment="1">
      <alignment horizontal="center" vertical="center"/>
    </xf>
    <xf numFmtId="3" fontId="4" fillId="5" borderId="11" xfId="2" applyNumberFormat="1" applyFill="1" applyBorder="1" applyAlignment="1">
      <alignment horizontal="center" vertical="center"/>
    </xf>
    <xf numFmtId="164" fontId="4" fillId="5" borderId="11" xfId="2" applyNumberFormat="1" applyFill="1" applyBorder="1" applyAlignment="1">
      <alignment horizontal="center" vertical="center"/>
    </xf>
    <xf numFmtId="1" fontId="4" fillId="5" borderId="23" xfId="2" applyNumberFormat="1" applyFill="1" applyBorder="1" applyAlignment="1">
      <alignment horizontal="center" vertical="center"/>
    </xf>
    <xf numFmtId="3" fontId="4" fillId="5" borderId="21" xfId="2" applyNumberFormat="1" applyFill="1" applyBorder="1" applyAlignment="1">
      <alignment horizontal="center" vertical="center"/>
    </xf>
    <xf numFmtId="164" fontId="4" fillId="2" borderId="24" xfId="2" applyNumberForma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4" fontId="6" fillId="3" borderId="2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164" fontId="2" fillId="0" borderId="0" xfId="0" applyNumberFormat="1" applyFont="1"/>
    <xf numFmtId="0" fontId="3" fillId="0" borderId="0" xfId="0" applyFont="1"/>
    <xf numFmtId="43" fontId="3" fillId="0" borderId="0" xfId="1" applyFont="1" applyAlignment="1">
      <alignment horizontal="right" vertical="center"/>
    </xf>
    <xf numFmtId="1" fontId="4" fillId="8" borderId="23" xfId="2" applyNumberFormat="1" applyFill="1" applyBorder="1" applyAlignment="1">
      <alignment horizontal="center" vertical="center"/>
    </xf>
    <xf numFmtId="0" fontId="0" fillId="8" borderId="0" xfId="0" applyFill="1"/>
    <xf numFmtId="0" fontId="3" fillId="9" borderId="1" xfId="0" applyFont="1" applyFill="1" applyBorder="1"/>
    <xf numFmtId="165" fontId="0" fillId="9" borderId="2" xfId="0" applyNumberFormat="1" applyFill="1" applyBorder="1"/>
    <xf numFmtId="0" fontId="4" fillId="9" borderId="3" xfId="0" applyFont="1" applyFill="1" applyBorder="1"/>
    <xf numFmtId="0" fontId="14" fillId="10" borderId="1" xfId="0" applyFont="1" applyFill="1" applyBorder="1"/>
    <xf numFmtId="165" fontId="14" fillId="10" borderId="3" xfId="0" applyNumberFormat="1" applyFont="1" applyFill="1" applyBorder="1"/>
    <xf numFmtId="0" fontId="3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" fontId="7" fillId="3" borderId="1" xfId="2" applyNumberFormat="1" applyFont="1" applyFill="1" applyBorder="1" applyAlignment="1">
      <alignment horizontal="center" vertical="center"/>
    </xf>
    <xf numFmtId="4" fontId="7" fillId="3" borderId="2" xfId="2" applyNumberFormat="1" applyFont="1" applyFill="1" applyBorder="1" applyAlignment="1">
      <alignment horizontal="center" vertical="center"/>
    </xf>
    <xf numFmtId="4" fontId="7" fillId="3" borderId="3" xfId="2" applyNumberFormat="1" applyFont="1" applyFill="1" applyBorder="1" applyAlignment="1">
      <alignment horizontal="center" vertical="center"/>
    </xf>
    <xf numFmtId="4" fontId="7" fillId="0" borderId="8" xfId="2" applyNumberFormat="1" applyFont="1" applyBorder="1" applyAlignment="1">
      <alignment horizontal="center" vertical="center" wrapText="1"/>
    </xf>
    <xf numFmtId="4" fontId="7" fillId="0" borderId="16" xfId="2" applyNumberFormat="1" applyFont="1" applyBorder="1" applyAlignment="1">
      <alignment horizontal="center" vertical="center" wrapText="1"/>
    </xf>
    <xf numFmtId="4" fontId="7" fillId="0" borderId="9" xfId="2" applyNumberFormat="1" applyFont="1" applyBorder="1" applyAlignment="1">
      <alignment horizontal="center" vertical="center"/>
    </xf>
    <xf numFmtId="4" fontId="7" fillId="0" borderId="18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/>
    </xf>
    <xf numFmtId="1" fontId="7" fillId="0" borderId="19" xfId="2" applyNumberFormat="1" applyFont="1" applyBorder="1" applyAlignment="1">
      <alignment horizontal="center" vertical="center"/>
    </xf>
    <xf numFmtId="3" fontId="7" fillId="0" borderId="10" xfId="2" applyNumberFormat="1" applyFont="1" applyBorder="1" applyAlignment="1">
      <alignment horizontal="center" vertical="center"/>
    </xf>
    <xf numFmtId="3" fontId="7" fillId="0" borderId="19" xfId="2" applyNumberFormat="1" applyFont="1" applyBorder="1" applyAlignment="1">
      <alignment horizontal="center" vertical="center"/>
    </xf>
    <xf numFmtId="4" fontId="7" fillId="4" borderId="1" xfId="2" applyNumberFormat="1" applyFont="1" applyFill="1" applyBorder="1" applyAlignment="1">
      <alignment horizontal="center" vertical="center"/>
    </xf>
    <xf numFmtId="4" fontId="7" fillId="4" borderId="2" xfId="2" applyNumberFormat="1" applyFont="1" applyFill="1" applyBorder="1" applyAlignment="1">
      <alignment horizontal="center" vertical="center"/>
    </xf>
    <xf numFmtId="4" fontId="7" fillId="4" borderId="3" xfId="2" applyNumberFormat="1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4" fontId="2" fillId="2" borderId="12" xfId="2" applyNumberFormat="1" applyFont="1" applyFill="1" applyBorder="1" applyAlignment="1">
      <alignment horizontal="center" vertical="center" wrapText="1"/>
    </xf>
    <xf numFmtId="4" fontId="2" fillId="2" borderId="20" xfId="2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6" borderId="0" xfId="0" applyFont="1" applyFill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</cellXfs>
  <cellStyles count="3">
    <cellStyle name="Millares" xfId="1" builtinId="3"/>
    <cellStyle name="Normal" xfId="0" builtinId="0"/>
    <cellStyle name="Normal_Modelo detalle Factura Gold Fields1" xfId="2" xr:uid="{85240E28-4F09-4391-A5E2-CA69D8AE0A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62840</xdr:colOff>
      <xdr:row>0</xdr:row>
      <xdr:rowOff>118135</xdr:rowOff>
    </xdr:from>
    <xdr:to>
      <xdr:col>2</xdr:col>
      <xdr:colOff>453365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9A8AC73-5AB4-4684-978F-16765C7F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" y="118135"/>
          <a:ext cx="65029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31750</xdr:colOff>
      <xdr:row>25</xdr:row>
      <xdr:rowOff>0</xdr:rowOff>
    </xdr:from>
    <xdr:to>
      <xdr:col>4</xdr:col>
      <xdr:colOff>0</xdr:colOff>
      <xdr:row>25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0AA2BBE-8B39-4FC9-A177-7CA6F4256D58}"/>
            </a:ext>
          </a:extLst>
        </xdr:cNvPr>
        <xdr:cNvCxnSpPr/>
      </xdr:nvCxnSpPr>
      <xdr:spPr>
        <a:xfrm>
          <a:off x="479425" y="4848225"/>
          <a:ext cx="3101975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25</xdr:row>
      <xdr:rowOff>0</xdr:rowOff>
    </xdr:from>
    <xdr:to>
      <xdr:col>8</xdr:col>
      <xdr:colOff>719668</xdr:colOff>
      <xdr:row>25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D0C7FB1-9C8A-4A53-A3BC-4662808CB103}"/>
            </a:ext>
          </a:extLst>
        </xdr:cNvPr>
        <xdr:cNvCxnSpPr/>
      </xdr:nvCxnSpPr>
      <xdr:spPr>
        <a:xfrm>
          <a:off x="5110692" y="4848225"/>
          <a:ext cx="243840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219075</xdr:colOff>
      <xdr:row>20</xdr:row>
      <xdr:rowOff>152400</xdr:rowOff>
    </xdr:from>
    <xdr:to>
      <xdr:col>3</xdr:col>
      <xdr:colOff>1638300</xdr:colOff>
      <xdr:row>25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68579B-4655-408F-98E7-9DD1C37F8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143375"/>
          <a:ext cx="1419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62839</xdr:colOff>
      <xdr:row>0</xdr:row>
      <xdr:rowOff>118135</xdr:rowOff>
    </xdr:from>
    <xdr:ext cx="976251" cy="809625"/>
    <xdr:pic>
      <xdr:nvPicPr>
        <xdr:cNvPr id="6" name="Imagen 2">
          <a:extLst>
            <a:ext uri="{FF2B5EF4-FFF2-40B4-BE49-F238E27FC236}">
              <a16:creationId xmlns:a16="http://schemas.microsoft.com/office/drawing/2014/main" id="{974FD3AB-6E4C-4317-9A0F-31E0837B3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2482" y="118135"/>
          <a:ext cx="97625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31750</xdr:colOff>
      <xdr:row>25</xdr:row>
      <xdr:rowOff>0</xdr:rowOff>
    </xdr:from>
    <xdr:to>
      <xdr:col>17</xdr:col>
      <xdr:colOff>0</xdr:colOff>
      <xdr:row>25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9FE930F-8770-48E6-A5E3-A430C11E3D47}"/>
            </a:ext>
          </a:extLst>
        </xdr:cNvPr>
        <xdr:cNvCxnSpPr/>
      </xdr:nvCxnSpPr>
      <xdr:spPr>
        <a:xfrm>
          <a:off x="477075" y="4861461"/>
          <a:ext cx="311026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25</xdr:row>
      <xdr:rowOff>0</xdr:rowOff>
    </xdr:from>
    <xdr:to>
      <xdr:col>21</xdr:col>
      <xdr:colOff>719668</xdr:colOff>
      <xdr:row>25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58A8FE7-38A6-49B9-8202-CEE479787C75}"/>
            </a:ext>
          </a:extLst>
        </xdr:cNvPr>
        <xdr:cNvCxnSpPr/>
      </xdr:nvCxnSpPr>
      <xdr:spPr>
        <a:xfrm>
          <a:off x="5112300" y="4861461"/>
          <a:ext cx="243568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330406</xdr:colOff>
      <xdr:row>20</xdr:row>
      <xdr:rowOff>115289</xdr:rowOff>
    </xdr:from>
    <xdr:ext cx="1419225" cy="787730"/>
    <xdr:pic>
      <xdr:nvPicPr>
        <xdr:cNvPr id="9" name="Imagen 8">
          <a:extLst>
            <a:ext uri="{FF2B5EF4-FFF2-40B4-BE49-F238E27FC236}">
              <a16:creationId xmlns:a16="http://schemas.microsoft.com/office/drawing/2014/main" id="{379FEE95-9D1B-43C6-A166-AEE3AA70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09" y="4011880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1</xdr:colOff>
      <xdr:row>7</xdr:row>
      <xdr:rowOff>49481</xdr:rowOff>
    </xdr:from>
    <xdr:to>
      <xdr:col>33</xdr:col>
      <xdr:colOff>272143</xdr:colOff>
      <xdr:row>26</xdr:row>
      <xdr:rowOff>160812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29E080D7-AFFB-44AA-BFDB-67C3C6C92B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59" t="28926" r="25095" b="18635"/>
        <a:stretch/>
      </xdr:blipFill>
      <xdr:spPr bwMode="auto">
        <a:xfrm>
          <a:off x="23379546" y="1348345"/>
          <a:ext cx="5640779" cy="3834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62840</xdr:colOff>
      <xdr:row>30</xdr:row>
      <xdr:rowOff>118135</xdr:rowOff>
    </xdr:from>
    <xdr:ext cx="650298" cy="809625"/>
    <xdr:pic>
      <xdr:nvPicPr>
        <xdr:cNvPr id="11" name="Imagen 2">
          <a:extLst>
            <a:ext uri="{FF2B5EF4-FFF2-40B4-BE49-F238E27FC236}">
              <a16:creationId xmlns:a16="http://schemas.microsoft.com/office/drawing/2014/main" id="{D04B91FA-5217-49DE-B23C-3F60F16B6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" y="118135"/>
          <a:ext cx="65029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31750</xdr:colOff>
      <xdr:row>55</xdr:row>
      <xdr:rowOff>0</xdr:rowOff>
    </xdr:from>
    <xdr:to>
      <xdr:col>4</xdr:col>
      <xdr:colOff>0</xdr:colOff>
      <xdr:row>55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D2A69BCB-4766-4DF8-8EE8-A615214F9955}"/>
            </a:ext>
          </a:extLst>
        </xdr:cNvPr>
        <xdr:cNvCxnSpPr/>
      </xdr:nvCxnSpPr>
      <xdr:spPr>
        <a:xfrm>
          <a:off x="477075" y="4836721"/>
          <a:ext cx="311026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55</xdr:row>
      <xdr:rowOff>0</xdr:rowOff>
    </xdr:from>
    <xdr:to>
      <xdr:col>8</xdr:col>
      <xdr:colOff>719668</xdr:colOff>
      <xdr:row>55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50BE318-475B-4C5D-99B1-897369A6B1A5}"/>
            </a:ext>
          </a:extLst>
        </xdr:cNvPr>
        <xdr:cNvCxnSpPr/>
      </xdr:nvCxnSpPr>
      <xdr:spPr>
        <a:xfrm>
          <a:off x="5112300" y="4836721"/>
          <a:ext cx="243568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219075</xdr:colOff>
      <xdr:row>50</xdr:row>
      <xdr:rowOff>152400</xdr:rowOff>
    </xdr:from>
    <xdr:ext cx="1419225" cy="787730"/>
    <xdr:pic>
      <xdr:nvPicPr>
        <xdr:cNvPr id="14" name="Imagen 13">
          <a:extLst>
            <a:ext uri="{FF2B5EF4-FFF2-40B4-BE49-F238E27FC236}">
              <a16:creationId xmlns:a16="http://schemas.microsoft.com/office/drawing/2014/main" id="{0F8AF233-C285-41BD-8F69-2FF7B7A4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536" y="4048991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62839</xdr:colOff>
      <xdr:row>30</xdr:row>
      <xdr:rowOff>118135</xdr:rowOff>
    </xdr:from>
    <xdr:ext cx="976251" cy="809625"/>
    <xdr:pic>
      <xdr:nvPicPr>
        <xdr:cNvPr id="15" name="Imagen 2">
          <a:extLst>
            <a:ext uri="{FF2B5EF4-FFF2-40B4-BE49-F238E27FC236}">
              <a16:creationId xmlns:a16="http://schemas.microsoft.com/office/drawing/2014/main" id="{8457E2F5-5D20-488E-B7F8-9B46BE57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7871" y="118135"/>
          <a:ext cx="97625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31750</xdr:colOff>
      <xdr:row>55</xdr:row>
      <xdr:rowOff>0</xdr:rowOff>
    </xdr:from>
    <xdr:to>
      <xdr:col>17</xdr:col>
      <xdr:colOff>0</xdr:colOff>
      <xdr:row>55</xdr:row>
      <xdr:rowOff>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775B4ED-94F1-4312-A118-85B3C3D6DC39}"/>
            </a:ext>
          </a:extLst>
        </xdr:cNvPr>
        <xdr:cNvCxnSpPr/>
      </xdr:nvCxnSpPr>
      <xdr:spPr>
        <a:xfrm>
          <a:off x="12661653" y="4836721"/>
          <a:ext cx="189799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55</xdr:row>
      <xdr:rowOff>0</xdr:rowOff>
    </xdr:from>
    <xdr:to>
      <xdr:col>21</xdr:col>
      <xdr:colOff>719668</xdr:colOff>
      <xdr:row>55</xdr:row>
      <xdr:rowOff>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D5707ABD-B81C-4DBB-86F9-6445B835BC7A}"/>
            </a:ext>
          </a:extLst>
        </xdr:cNvPr>
        <xdr:cNvCxnSpPr/>
      </xdr:nvCxnSpPr>
      <xdr:spPr>
        <a:xfrm>
          <a:off x="16542300" y="4836721"/>
          <a:ext cx="259649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330406</xdr:colOff>
      <xdr:row>50</xdr:row>
      <xdr:rowOff>115289</xdr:rowOff>
    </xdr:from>
    <xdr:ext cx="1419225" cy="787730"/>
    <xdr:pic>
      <xdr:nvPicPr>
        <xdr:cNvPr id="18" name="Imagen 17">
          <a:extLst>
            <a:ext uri="{FF2B5EF4-FFF2-40B4-BE49-F238E27FC236}">
              <a16:creationId xmlns:a16="http://schemas.microsoft.com/office/drawing/2014/main" id="{3158B5B7-817C-442F-A496-92DCCDC26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09" y="4011880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49480</xdr:colOff>
      <xdr:row>37</xdr:row>
      <xdr:rowOff>86591</xdr:rowOff>
    </xdr:from>
    <xdr:to>
      <xdr:col>33</xdr:col>
      <xdr:colOff>408214</xdr:colOff>
      <xdr:row>58</xdr:row>
      <xdr:rowOff>123701</xdr:rowOff>
    </xdr:to>
    <xdr:pic>
      <xdr:nvPicPr>
        <xdr:cNvPr id="20" name="Imagen 5">
          <a:extLst>
            <a:ext uri="{FF2B5EF4-FFF2-40B4-BE49-F238E27FC236}">
              <a16:creationId xmlns:a16="http://schemas.microsoft.com/office/drawing/2014/main" id="{E15D4EA2-0217-4C8A-9C4D-F202C8FAA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38" t="27065" r="31646" b="16266"/>
        <a:stretch/>
      </xdr:blipFill>
      <xdr:spPr bwMode="auto">
        <a:xfrm>
          <a:off x="23429025" y="7149935"/>
          <a:ext cx="5727371" cy="4143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62840</xdr:colOff>
      <xdr:row>61</xdr:row>
      <xdr:rowOff>118135</xdr:rowOff>
    </xdr:from>
    <xdr:ext cx="650298" cy="809625"/>
    <xdr:pic>
      <xdr:nvPicPr>
        <xdr:cNvPr id="21" name="Imagen 2">
          <a:extLst>
            <a:ext uri="{FF2B5EF4-FFF2-40B4-BE49-F238E27FC236}">
              <a16:creationId xmlns:a16="http://schemas.microsoft.com/office/drawing/2014/main" id="{845CDF96-0A06-4B8A-B627-19B38F345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" y="5882616"/>
          <a:ext cx="65029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31750</xdr:colOff>
      <xdr:row>86</xdr:row>
      <xdr:rowOff>0</xdr:rowOff>
    </xdr:from>
    <xdr:to>
      <xdr:col>4</xdr:col>
      <xdr:colOff>0</xdr:colOff>
      <xdr:row>86</xdr:row>
      <xdr:rowOff>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FF78D459-F5EC-4524-8BDD-B8B0547EE852}"/>
            </a:ext>
          </a:extLst>
        </xdr:cNvPr>
        <xdr:cNvCxnSpPr/>
      </xdr:nvCxnSpPr>
      <xdr:spPr>
        <a:xfrm>
          <a:off x="477075" y="10601201"/>
          <a:ext cx="311026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86</xdr:row>
      <xdr:rowOff>0</xdr:rowOff>
    </xdr:from>
    <xdr:to>
      <xdr:col>8</xdr:col>
      <xdr:colOff>719668</xdr:colOff>
      <xdr:row>86</xdr:row>
      <xdr:rowOff>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A5B43B06-BE0C-4D49-8570-1DDD31A1C097}"/>
            </a:ext>
          </a:extLst>
        </xdr:cNvPr>
        <xdr:cNvCxnSpPr/>
      </xdr:nvCxnSpPr>
      <xdr:spPr>
        <a:xfrm>
          <a:off x="5112300" y="10601201"/>
          <a:ext cx="243568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219075</xdr:colOff>
      <xdr:row>81</xdr:row>
      <xdr:rowOff>152400</xdr:rowOff>
    </xdr:from>
    <xdr:ext cx="1419225" cy="787730"/>
    <xdr:pic>
      <xdr:nvPicPr>
        <xdr:cNvPr id="24" name="Imagen 23">
          <a:extLst>
            <a:ext uri="{FF2B5EF4-FFF2-40B4-BE49-F238E27FC236}">
              <a16:creationId xmlns:a16="http://schemas.microsoft.com/office/drawing/2014/main" id="{E2FC649B-54DD-4655-9B61-14F96FD60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536" y="9813471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62839</xdr:colOff>
      <xdr:row>61</xdr:row>
      <xdr:rowOff>118135</xdr:rowOff>
    </xdr:from>
    <xdr:ext cx="976251" cy="809625"/>
    <xdr:pic>
      <xdr:nvPicPr>
        <xdr:cNvPr id="25" name="Imagen 2">
          <a:extLst>
            <a:ext uri="{FF2B5EF4-FFF2-40B4-BE49-F238E27FC236}">
              <a16:creationId xmlns:a16="http://schemas.microsoft.com/office/drawing/2014/main" id="{690824E1-7DCC-434B-A61F-D5B1C40B3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7871" y="5882616"/>
          <a:ext cx="97625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31750</xdr:colOff>
      <xdr:row>86</xdr:row>
      <xdr:rowOff>0</xdr:rowOff>
    </xdr:from>
    <xdr:to>
      <xdr:col>17</xdr:col>
      <xdr:colOff>0</xdr:colOff>
      <xdr:row>86</xdr:row>
      <xdr:rowOff>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A24E7F46-E74D-4D95-A994-4B2EFE714B0E}"/>
            </a:ext>
          </a:extLst>
        </xdr:cNvPr>
        <xdr:cNvCxnSpPr/>
      </xdr:nvCxnSpPr>
      <xdr:spPr>
        <a:xfrm>
          <a:off x="12661653" y="10601201"/>
          <a:ext cx="189799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86</xdr:row>
      <xdr:rowOff>0</xdr:rowOff>
    </xdr:from>
    <xdr:to>
      <xdr:col>21</xdr:col>
      <xdr:colOff>719668</xdr:colOff>
      <xdr:row>86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F43747D8-197B-47E8-B0FB-27160285A5AF}"/>
            </a:ext>
          </a:extLst>
        </xdr:cNvPr>
        <xdr:cNvCxnSpPr/>
      </xdr:nvCxnSpPr>
      <xdr:spPr>
        <a:xfrm>
          <a:off x="16542300" y="10601201"/>
          <a:ext cx="259649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330406</xdr:colOff>
      <xdr:row>81</xdr:row>
      <xdr:rowOff>115289</xdr:rowOff>
    </xdr:from>
    <xdr:ext cx="1419225" cy="787730"/>
    <xdr:pic>
      <xdr:nvPicPr>
        <xdr:cNvPr id="28" name="Imagen 27">
          <a:extLst>
            <a:ext uri="{FF2B5EF4-FFF2-40B4-BE49-F238E27FC236}">
              <a16:creationId xmlns:a16="http://schemas.microsoft.com/office/drawing/2014/main" id="{0A8AF4A2-078A-49BD-BDC0-46CF546AF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09" y="9776360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593766</xdr:colOff>
      <xdr:row>68</xdr:row>
      <xdr:rowOff>123700</xdr:rowOff>
    </xdr:from>
    <xdr:to>
      <xdr:col>33</xdr:col>
      <xdr:colOff>729837</xdr:colOff>
      <xdr:row>87</xdr:row>
      <xdr:rowOff>136070</xdr:rowOff>
    </xdr:to>
    <xdr:pic>
      <xdr:nvPicPr>
        <xdr:cNvPr id="30" name="Imagen 5">
          <a:extLst>
            <a:ext uri="{FF2B5EF4-FFF2-40B4-BE49-F238E27FC236}">
              <a16:creationId xmlns:a16="http://schemas.microsoft.com/office/drawing/2014/main" id="{9F52DFB8-BBD1-4404-8C8B-647327F57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48" t="12949" r="26455" b="21396"/>
        <a:stretch/>
      </xdr:blipFill>
      <xdr:spPr bwMode="auto">
        <a:xfrm>
          <a:off x="23973311" y="13137077"/>
          <a:ext cx="5504708" cy="3735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62840</xdr:colOff>
      <xdr:row>94</xdr:row>
      <xdr:rowOff>118135</xdr:rowOff>
    </xdr:from>
    <xdr:ext cx="650298" cy="809625"/>
    <xdr:pic>
      <xdr:nvPicPr>
        <xdr:cNvPr id="31" name="Imagen 2">
          <a:extLst>
            <a:ext uri="{FF2B5EF4-FFF2-40B4-BE49-F238E27FC236}">
              <a16:creationId xmlns:a16="http://schemas.microsoft.com/office/drawing/2014/main" id="{B350AC0A-B207-4EBB-81BD-C854D9B9F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" y="11832648"/>
          <a:ext cx="65029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31750</xdr:colOff>
      <xdr:row>119</xdr:row>
      <xdr:rowOff>0</xdr:rowOff>
    </xdr:from>
    <xdr:to>
      <xdr:col>4</xdr:col>
      <xdr:colOff>0</xdr:colOff>
      <xdr:row>119</xdr:row>
      <xdr:rowOff>0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id="{89F086CE-B009-48B3-AA8A-10342143E06E}"/>
            </a:ext>
          </a:extLst>
        </xdr:cNvPr>
        <xdr:cNvCxnSpPr/>
      </xdr:nvCxnSpPr>
      <xdr:spPr>
        <a:xfrm>
          <a:off x="477075" y="16551234"/>
          <a:ext cx="311026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119</xdr:row>
      <xdr:rowOff>0</xdr:rowOff>
    </xdr:from>
    <xdr:to>
      <xdr:col>8</xdr:col>
      <xdr:colOff>719668</xdr:colOff>
      <xdr:row>119</xdr:row>
      <xdr:rowOff>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52FD020F-395B-4E51-92D2-672AB3013383}"/>
            </a:ext>
          </a:extLst>
        </xdr:cNvPr>
        <xdr:cNvCxnSpPr/>
      </xdr:nvCxnSpPr>
      <xdr:spPr>
        <a:xfrm>
          <a:off x="5112300" y="16551234"/>
          <a:ext cx="243568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219075</xdr:colOff>
      <xdr:row>114</xdr:row>
      <xdr:rowOff>152400</xdr:rowOff>
    </xdr:from>
    <xdr:ext cx="1419225" cy="787730"/>
    <xdr:pic>
      <xdr:nvPicPr>
        <xdr:cNvPr id="34" name="Imagen 33">
          <a:extLst>
            <a:ext uri="{FF2B5EF4-FFF2-40B4-BE49-F238E27FC236}">
              <a16:creationId xmlns:a16="http://schemas.microsoft.com/office/drawing/2014/main" id="{76D86C09-AC9E-403E-8492-248CEE806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536" y="15763504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62839</xdr:colOff>
      <xdr:row>94</xdr:row>
      <xdr:rowOff>118135</xdr:rowOff>
    </xdr:from>
    <xdr:ext cx="976251" cy="809625"/>
    <xdr:pic>
      <xdr:nvPicPr>
        <xdr:cNvPr id="35" name="Imagen 2">
          <a:extLst>
            <a:ext uri="{FF2B5EF4-FFF2-40B4-BE49-F238E27FC236}">
              <a16:creationId xmlns:a16="http://schemas.microsoft.com/office/drawing/2014/main" id="{F382B00F-441A-452D-B879-9415CFF0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7871" y="11832648"/>
          <a:ext cx="97625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31750</xdr:colOff>
      <xdr:row>119</xdr:row>
      <xdr:rowOff>0</xdr:rowOff>
    </xdr:from>
    <xdr:to>
      <xdr:col>17</xdr:col>
      <xdr:colOff>0</xdr:colOff>
      <xdr:row>119</xdr:row>
      <xdr:rowOff>0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CDDF6973-9276-47B5-85DD-94F9DDCEB3AA}"/>
            </a:ext>
          </a:extLst>
        </xdr:cNvPr>
        <xdr:cNvCxnSpPr/>
      </xdr:nvCxnSpPr>
      <xdr:spPr>
        <a:xfrm>
          <a:off x="12661653" y="16551234"/>
          <a:ext cx="189799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119</xdr:row>
      <xdr:rowOff>0</xdr:rowOff>
    </xdr:from>
    <xdr:to>
      <xdr:col>21</xdr:col>
      <xdr:colOff>719668</xdr:colOff>
      <xdr:row>119</xdr:row>
      <xdr:rowOff>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AB39BAD2-46ED-4AB4-B5F9-F525474DF05F}"/>
            </a:ext>
          </a:extLst>
        </xdr:cNvPr>
        <xdr:cNvCxnSpPr/>
      </xdr:nvCxnSpPr>
      <xdr:spPr>
        <a:xfrm>
          <a:off x="16542300" y="16551234"/>
          <a:ext cx="259649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330406</xdr:colOff>
      <xdr:row>114</xdr:row>
      <xdr:rowOff>115289</xdr:rowOff>
    </xdr:from>
    <xdr:ext cx="1419225" cy="787730"/>
    <xdr:pic>
      <xdr:nvPicPr>
        <xdr:cNvPr id="38" name="Imagen 37">
          <a:extLst>
            <a:ext uri="{FF2B5EF4-FFF2-40B4-BE49-F238E27FC236}">
              <a16:creationId xmlns:a16="http://schemas.microsoft.com/office/drawing/2014/main" id="{41F6D80C-516A-4169-AAEF-54A0E84C8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09" y="15726393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742208</xdr:colOff>
      <xdr:row>97</xdr:row>
      <xdr:rowOff>111332</xdr:rowOff>
    </xdr:from>
    <xdr:to>
      <xdr:col>36</xdr:col>
      <xdr:colOff>734097</xdr:colOff>
      <xdr:row>116</xdr:row>
      <xdr:rowOff>111332</xdr:rowOff>
    </xdr:to>
    <xdr:pic>
      <xdr:nvPicPr>
        <xdr:cNvPr id="40" name="Imagen 5">
          <a:extLst>
            <a:ext uri="{FF2B5EF4-FFF2-40B4-BE49-F238E27FC236}">
              <a16:creationId xmlns:a16="http://schemas.microsoft.com/office/drawing/2014/main" id="{1EAE4ACD-75C6-47D5-8E84-C2F00C88F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1" t="19386" b="21795"/>
        <a:stretch/>
      </xdr:blipFill>
      <xdr:spPr bwMode="auto">
        <a:xfrm>
          <a:off x="24121753" y="18703637"/>
          <a:ext cx="7661370" cy="3723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247400</xdr:colOff>
      <xdr:row>97</xdr:row>
      <xdr:rowOff>0</xdr:rowOff>
    </xdr:from>
    <xdr:to>
      <xdr:col>45</xdr:col>
      <xdr:colOff>318335</xdr:colOff>
      <xdr:row>117</xdr:row>
      <xdr:rowOff>61851</xdr:rowOff>
    </xdr:to>
    <xdr:pic>
      <xdr:nvPicPr>
        <xdr:cNvPr id="41" name="Imagen 6">
          <a:extLst>
            <a:ext uri="{FF2B5EF4-FFF2-40B4-BE49-F238E27FC236}">
              <a16:creationId xmlns:a16="http://schemas.microsoft.com/office/drawing/2014/main" id="{6441107B-6ED9-459A-B6AF-FB789342F9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0" t="13331" r="123" b="7558"/>
        <a:stretch/>
      </xdr:blipFill>
      <xdr:spPr bwMode="auto">
        <a:xfrm>
          <a:off x="30529478" y="18592305"/>
          <a:ext cx="7740415" cy="3970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62840</xdr:colOff>
      <xdr:row>123</xdr:row>
      <xdr:rowOff>118135</xdr:rowOff>
    </xdr:from>
    <xdr:ext cx="650298" cy="809625"/>
    <xdr:pic>
      <xdr:nvPicPr>
        <xdr:cNvPr id="42" name="Imagen 2">
          <a:extLst>
            <a:ext uri="{FF2B5EF4-FFF2-40B4-BE49-F238E27FC236}">
              <a16:creationId xmlns:a16="http://schemas.microsoft.com/office/drawing/2014/main" id="{1190372D-62E5-4272-9379-C8130FD90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" y="11832648"/>
          <a:ext cx="65029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31750</xdr:colOff>
      <xdr:row>148</xdr:row>
      <xdr:rowOff>0</xdr:rowOff>
    </xdr:from>
    <xdr:to>
      <xdr:col>4</xdr:col>
      <xdr:colOff>0</xdr:colOff>
      <xdr:row>148</xdr:row>
      <xdr:rowOff>0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22535D79-43C9-460E-9DD0-F3FDEF62BF54}"/>
            </a:ext>
          </a:extLst>
        </xdr:cNvPr>
        <xdr:cNvCxnSpPr/>
      </xdr:nvCxnSpPr>
      <xdr:spPr>
        <a:xfrm>
          <a:off x="477075" y="16551234"/>
          <a:ext cx="311026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148</xdr:row>
      <xdr:rowOff>0</xdr:rowOff>
    </xdr:from>
    <xdr:to>
      <xdr:col>8</xdr:col>
      <xdr:colOff>719668</xdr:colOff>
      <xdr:row>148</xdr:row>
      <xdr:rowOff>0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4D29DC84-A7FB-44F0-BE61-769844D4D694}"/>
            </a:ext>
          </a:extLst>
        </xdr:cNvPr>
        <xdr:cNvCxnSpPr/>
      </xdr:nvCxnSpPr>
      <xdr:spPr>
        <a:xfrm>
          <a:off x="5112300" y="16551234"/>
          <a:ext cx="243568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219075</xdr:colOff>
      <xdr:row>143</xdr:row>
      <xdr:rowOff>152400</xdr:rowOff>
    </xdr:from>
    <xdr:ext cx="1419225" cy="787730"/>
    <xdr:pic>
      <xdr:nvPicPr>
        <xdr:cNvPr id="45" name="Imagen 44">
          <a:extLst>
            <a:ext uri="{FF2B5EF4-FFF2-40B4-BE49-F238E27FC236}">
              <a16:creationId xmlns:a16="http://schemas.microsoft.com/office/drawing/2014/main" id="{34ECEFD8-8ECE-462A-82F6-6FB19F60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536" y="15763504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62839</xdr:colOff>
      <xdr:row>123</xdr:row>
      <xdr:rowOff>118135</xdr:rowOff>
    </xdr:from>
    <xdr:ext cx="976251" cy="809625"/>
    <xdr:pic>
      <xdr:nvPicPr>
        <xdr:cNvPr id="46" name="Imagen 2">
          <a:extLst>
            <a:ext uri="{FF2B5EF4-FFF2-40B4-BE49-F238E27FC236}">
              <a16:creationId xmlns:a16="http://schemas.microsoft.com/office/drawing/2014/main" id="{CE9E5D60-DEC4-49BB-9674-9710BB3F7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7871" y="11832648"/>
          <a:ext cx="97625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31750</xdr:colOff>
      <xdr:row>148</xdr:row>
      <xdr:rowOff>0</xdr:rowOff>
    </xdr:from>
    <xdr:to>
      <xdr:col>17</xdr:col>
      <xdr:colOff>0</xdr:colOff>
      <xdr:row>148</xdr:row>
      <xdr:rowOff>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2384A633-02A4-4C89-9C89-142CE43BDC6C}"/>
            </a:ext>
          </a:extLst>
        </xdr:cNvPr>
        <xdr:cNvCxnSpPr/>
      </xdr:nvCxnSpPr>
      <xdr:spPr>
        <a:xfrm>
          <a:off x="12661653" y="16551234"/>
          <a:ext cx="189799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148</xdr:row>
      <xdr:rowOff>0</xdr:rowOff>
    </xdr:from>
    <xdr:to>
      <xdr:col>21</xdr:col>
      <xdr:colOff>719668</xdr:colOff>
      <xdr:row>148</xdr:row>
      <xdr:rowOff>0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id="{88896133-74C8-4FA5-ABEB-4C54B41E19F4}"/>
            </a:ext>
          </a:extLst>
        </xdr:cNvPr>
        <xdr:cNvCxnSpPr/>
      </xdr:nvCxnSpPr>
      <xdr:spPr>
        <a:xfrm>
          <a:off x="16542300" y="16551234"/>
          <a:ext cx="259649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330406</xdr:colOff>
      <xdr:row>143</xdr:row>
      <xdr:rowOff>115289</xdr:rowOff>
    </xdr:from>
    <xdr:ext cx="1419225" cy="787730"/>
    <xdr:pic>
      <xdr:nvPicPr>
        <xdr:cNvPr id="49" name="Imagen 48">
          <a:extLst>
            <a:ext uri="{FF2B5EF4-FFF2-40B4-BE49-F238E27FC236}">
              <a16:creationId xmlns:a16="http://schemas.microsoft.com/office/drawing/2014/main" id="{FB1F4ACB-6F74-4774-833F-A3400E51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09" y="15726393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26</xdr:col>
      <xdr:colOff>457697</xdr:colOff>
      <xdr:row>123</xdr:row>
      <xdr:rowOff>160811</xdr:rowOff>
    </xdr:from>
    <xdr:to>
      <xdr:col>36</xdr:col>
      <xdr:colOff>123703</xdr:colOff>
      <xdr:row>154</xdr:row>
      <xdr:rowOff>0</xdr:rowOff>
    </xdr:to>
    <xdr:pic>
      <xdr:nvPicPr>
        <xdr:cNvPr id="51" name="Imagen 5">
          <a:extLst>
            <a:ext uri="{FF2B5EF4-FFF2-40B4-BE49-F238E27FC236}">
              <a16:creationId xmlns:a16="http://schemas.microsoft.com/office/drawing/2014/main" id="{DB2B8076-C365-4529-BEDD-116AFBD612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50" t="12677" r="21476" b="7876"/>
        <a:stretch/>
      </xdr:blipFill>
      <xdr:spPr bwMode="auto">
        <a:xfrm>
          <a:off x="23837242" y="23775389"/>
          <a:ext cx="7335487" cy="5813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62840</xdr:colOff>
      <xdr:row>153</xdr:row>
      <xdr:rowOff>118135</xdr:rowOff>
    </xdr:from>
    <xdr:ext cx="650298" cy="809625"/>
    <xdr:pic>
      <xdr:nvPicPr>
        <xdr:cNvPr id="52" name="Imagen 2">
          <a:extLst>
            <a:ext uri="{FF2B5EF4-FFF2-40B4-BE49-F238E27FC236}">
              <a16:creationId xmlns:a16="http://schemas.microsoft.com/office/drawing/2014/main" id="{E0B4549A-1EEA-45BA-92B3-0E805F6D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" y="11832648"/>
          <a:ext cx="650298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31750</xdr:colOff>
      <xdr:row>178</xdr:row>
      <xdr:rowOff>0</xdr:rowOff>
    </xdr:from>
    <xdr:to>
      <xdr:col>4</xdr:col>
      <xdr:colOff>0</xdr:colOff>
      <xdr:row>178</xdr:row>
      <xdr:rowOff>0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D5EC2982-122D-481F-AE6D-52177B58B56D}"/>
            </a:ext>
          </a:extLst>
        </xdr:cNvPr>
        <xdr:cNvCxnSpPr/>
      </xdr:nvCxnSpPr>
      <xdr:spPr>
        <a:xfrm>
          <a:off x="477075" y="16551234"/>
          <a:ext cx="311026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178</xdr:row>
      <xdr:rowOff>0</xdr:rowOff>
    </xdr:from>
    <xdr:to>
      <xdr:col>8</xdr:col>
      <xdr:colOff>719668</xdr:colOff>
      <xdr:row>178</xdr:row>
      <xdr:rowOff>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id="{C6AD26CF-D9F7-4B6C-AC9E-BA9CE50BB758}"/>
            </a:ext>
          </a:extLst>
        </xdr:cNvPr>
        <xdr:cNvCxnSpPr/>
      </xdr:nvCxnSpPr>
      <xdr:spPr>
        <a:xfrm>
          <a:off x="5112300" y="16551234"/>
          <a:ext cx="243568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219075</xdr:colOff>
      <xdr:row>173</xdr:row>
      <xdr:rowOff>152400</xdr:rowOff>
    </xdr:from>
    <xdr:ext cx="1419225" cy="787730"/>
    <xdr:pic>
      <xdr:nvPicPr>
        <xdr:cNvPr id="55" name="Imagen 54">
          <a:extLst>
            <a:ext uri="{FF2B5EF4-FFF2-40B4-BE49-F238E27FC236}">
              <a16:creationId xmlns:a16="http://schemas.microsoft.com/office/drawing/2014/main" id="{3AFFB0D2-48CD-4FDE-B861-F7485A75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536" y="15763504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62839</xdr:colOff>
      <xdr:row>153</xdr:row>
      <xdr:rowOff>118135</xdr:rowOff>
    </xdr:from>
    <xdr:ext cx="976251" cy="809625"/>
    <xdr:pic>
      <xdr:nvPicPr>
        <xdr:cNvPr id="56" name="Imagen 2">
          <a:extLst>
            <a:ext uri="{FF2B5EF4-FFF2-40B4-BE49-F238E27FC236}">
              <a16:creationId xmlns:a16="http://schemas.microsoft.com/office/drawing/2014/main" id="{C0997BB3-D75D-4783-AC14-4FD220DDE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7871" y="11832648"/>
          <a:ext cx="97625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15</xdr:col>
      <xdr:colOff>31750</xdr:colOff>
      <xdr:row>178</xdr:row>
      <xdr:rowOff>0</xdr:rowOff>
    </xdr:from>
    <xdr:to>
      <xdr:col>17</xdr:col>
      <xdr:colOff>0</xdr:colOff>
      <xdr:row>178</xdr:row>
      <xdr:rowOff>0</xdr:rowOff>
    </xdr:to>
    <xdr:cxnSp macro="">
      <xdr:nvCxnSpPr>
        <xdr:cNvPr id="57" name="Conector recto 56">
          <a:extLst>
            <a:ext uri="{FF2B5EF4-FFF2-40B4-BE49-F238E27FC236}">
              <a16:creationId xmlns:a16="http://schemas.microsoft.com/office/drawing/2014/main" id="{F588B78C-A03F-4FFC-A9AD-5B0150D875F3}"/>
            </a:ext>
          </a:extLst>
        </xdr:cNvPr>
        <xdr:cNvCxnSpPr/>
      </xdr:nvCxnSpPr>
      <xdr:spPr>
        <a:xfrm>
          <a:off x="12661653" y="16551234"/>
          <a:ext cx="189799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52917</xdr:colOff>
      <xdr:row>178</xdr:row>
      <xdr:rowOff>0</xdr:rowOff>
    </xdr:from>
    <xdr:to>
      <xdr:col>21</xdr:col>
      <xdr:colOff>719668</xdr:colOff>
      <xdr:row>178</xdr:row>
      <xdr:rowOff>0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id="{F98EA83E-4ACF-4977-915C-CBFA7EDFAFFF}"/>
            </a:ext>
          </a:extLst>
        </xdr:cNvPr>
        <xdr:cNvCxnSpPr/>
      </xdr:nvCxnSpPr>
      <xdr:spPr>
        <a:xfrm>
          <a:off x="16542300" y="16551234"/>
          <a:ext cx="2596491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330406</xdr:colOff>
      <xdr:row>173</xdr:row>
      <xdr:rowOff>115289</xdr:rowOff>
    </xdr:from>
    <xdr:ext cx="1419225" cy="787730"/>
    <xdr:pic>
      <xdr:nvPicPr>
        <xdr:cNvPr id="59" name="Imagen 58">
          <a:extLst>
            <a:ext uri="{FF2B5EF4-FFF2-40B4-BE49-F238E27FC236}">
              <a16:creationId xmlns:a16="http://schemas.microsoft.com/office/drawing/2014/main" id="{E42C8C68-D4AB-4517-A95E-6A1F7A51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09" y="15726393"/>
          <a:ext cx="1419225" cy="7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27</xdr:col>
      <xdr:colOff>-1</xdr:colOff>
      <xdr:row>156</xdr:row>
      <xdr:rowOff>111332</xdr:rowOff>
    </xdr:from>
    <xdr:to>
      <xdr:col>36</xdr:col>
      <xdr:colOff>334085</xdr:colOff>
      <xdr:row>182</xdr:row>
      <xdr:rowOff>24741</xdr:rowOff>
    </xdr:to>
    <xdr:pic>
      <xdr:nvPicPr>
        <xdr:cNvPr id="19" name="Imagen 5">
          <a:extLst>
            <a:ext uri="{FF2B5EF4-FFF2-40B4-BE49-F238E27FC236}">
              <a16:creationId xmlns:a16="http://schemas.microsoft.com/office/drawing/2014/main" id="{3DDD0FC7-DB7A-44E9-BC0B-5FE63FF51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02" t="23746" r="15372" b="8413"/>
        <a:stretch/>
      </xdr:blipFill>
      <xdr:spPr bwMode="auto">
        <a:xfrm>
          <a:off x="24146493" y="30047046"/>
          <a:ext cx="7236618" cy="496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99A49-8AFC-4F90-B53B-5D066AAB0B8C}">
  <dimension ref="A2:Z186"/>
  <sheetViews>
    <sheetView tabSelected="1" topLeftCell="F200" zoomScale="77" zoomScaleNormal="77" workbookViewId="0">
      <selection activeCell="O192" sqref="O192"/>
    </sheetView>
  </sheetViews>
  <sheetFormatPr baseColWidth="10" defaultRowHeight="15" x14ac:dyDescent="0.25"/>
  <cols>
    <col min="1" max="1" width="2.85546875" customWidth="1"/>
    <col min="2" max="2" width="3.85546875" customWidth="1"/>
    <col min="3" max="3" width="9" customWidth="1"/>
    <col min="4" max="4" width="38" customWidth="1"/>
    <col min="5" max="5" width="12.140625" customWidth="1"/>
    <col min="6" max="6" width="10" customWidth="1"/>
    <col min="7" max="7" width="14.7109375" customWidth="1"/>
    <col min="8" max="9" width="11.85546875" customWidth="1"/>
    <col min="10" max="10" width="10.140625" customWidth="1"/>
    <col min="13" max="13" width="20.28515625" customWidth="1"/>
    <col min="14" max="14" width="7.140625" style="2" customWidth="1"/>
    <col min="15" max="25" width="14.42578125" customWidth="1"/>
    <col min="26" max="26" width="16.42578125" bestFit="1" customWidth="1"/>
    <col min="254" max="254" width="2.85546875" customWidth="1"/>
    <col min="255" max="255" width="3.85546875" customWidth="1"/>
    <col min="256" max="256" width="9" customWidth="1"/>
    <col min="257" max="257" width="38" customWidth="1"/>
    <col min="258" max="258" width="12.140625" customWidth="1"/>
    <col min="259" max="259" width="10" customWidth="1"/>
    <col min="260" max="260" width="14.7109375" customWidth="1"/>
    <col min="261" max="262" width="11.85546875" customWidth="1"/>
    <col min="263" max="263" width="10.140625" customWidth="1"/>
    <col min="266" max="266" width="20.28515625" customWidth="1"/>
    <col min="267" max="267" width="7.140625" customWidth="1"/>
    <col min="268" max="281" width="14.42578125" customWidth="1"/>
    <col min="510" max="510" width="2.85546875" customWidth="1"/>
    <col min="511" max="511" width="3.85546875" customWidth="1"/>
    <col min="512" max="512" width="9" customWidth="1"/>
    <col min="513" max="513" width="38" customWidth="1"/>
    <col min="514" max="514" width="12.140625" customWidth="1"/>
    <col min="515" max="515" width="10" customWidth="1"/>
    <col min="516" max="516" width="14.7109375" customWidth="1"/>
    <col min="517" max="518" width="11.85546875" customWidth="1"/>
    <col min="519" max="519" width="10.140625" customWidth="1"/>
    <col min="522" max="522" width="20.28515625" customWidth="1"/>
    <col min="523" max="523" width="7.140625" customWidth="1"/>
    <col min="524" max="537" width="14.42578125" customWidth="1"/>
    <col min="766" max="766" width="2.85546875" customWidth="1"/>
    <col min="767" max="767" width="3.85546875" customWidth="1"/>
    <col min="768" max="768" width="9" customWidth="1"/>
    <col min="769" max="769" width="38" customWidth="1"/>
    <col min="770" max="770" width="12.140625" customWidth="1"/>
    <col min="771" max="771" width="10" customWidth="1"/>
    <col min="772" max="772" width="14.7109375" customWidth="1"/>
    <col min="773" max="774" width="11.85546875" customWidth="1"/>
    <col min="775" max="775" width="10.140625" customWidth="1"/>
    <col min="778" max="778" width="20.28515625" customWidth="1"/>
    <col min="779" max="779" width="7.140625" customWidth="1"/>
    <col min="780" max="793" width="14.42578125" customWidth="1"/>
    <col min="1022" max="1022" width="2.85546875" customWidth="1"/>
    <col min="1023" max="1023" width="3.85546875" customWidth="1"/>
    <col min="1024" max="1024" width="9" customWidth="1"/>
    <col min="1025" max="1025" width="38" customWidth="1"/>
    <col min="1026" max="1026" width="12.140625" customWidth="1"/>
    <col min="1027" max="1027" width="10" customWidth="1"/>
    <col min="1028" max="1028" width="14.7109375" customWidth="1"/>
    <col min="1029" max="1030" width="11.85546875" customWidth="1"/>
    <col min="1031" max="1031" width="10.140625" customWidth="1"/>
    <col min="1034" max="1034" width="20.28515625" customWidth="1"/>
    <col min="1035" max="1035" width="7.140625" customWidth="1"/>
    <col min="1036" max="1049" width="14.42578125" customWidth="1"/>
    <col min="1278" max="1278" width="2.85546875" customWidth="1"/>
    <col min="1279" max="1279" width="3.85546875" customWidth="1"/>
    <col min="1280" max="1280" width="9" customWidth="1"/>
    <col min="1281" max="1281" width="38" customWidth="1"/>
    <col min="1282" max="1282" width="12.140625" customWidth="1"/>
    <col min="1283" max="1283" width="10" customWidth="1"/>
    <col min="1284" max="1284" width="14.7109375" customWidth="1"/>
    <col min="1285" max="1286" width="11.85546875" customWidth="1"/>
    <col min="1287" max="1287" width="10.140625" customWidth="1"/>
    <col min="1290" max="1290" width="20.28515625" customWidth="1"/>
    <col min="1291" max="1291" width="7.140625" customWidth="1"/>
    <col min="1292" max="1305" width="14.42578125" customWidth="1"/>
    <col min="1534" max="1534" width="2.85546875" customWidth="1"/>
    <col min="1535" max="1535" width="3.85546875" customWidth="1"/>
    <col min="1536" max="1536" width="9" customWidth="1"/>
    <col min="1537" max="1537" width="38" customWidth="1"/>
    <col min="1538" max="1538" width="12.140625" customWidth="1"/>
    <col min="1539" max="1539" width="10" customWidth="1"/>
    <col min="1540" max="1540" width="14.7109375" customWidth="1"/>
    <col min="1541" max="1542" width="11.85546875" customWidth="1"/>
    <col min="1543" max="1543" width="10.140625" customWidth="1"/>
    <col min="1546" max="1546" width="20.28515625" customWidth="1"/>
    <col min="1547" max="1547" width="7.140625" customWidth="1"/>
    <col min="1548" max="1561" width="14.42578125" customWidth="1"/>
    <col min="1790" max="1790" width="2.85546875" customWidth="1"/>
    <col min="1791" max="1791" width="3.85546875" customWidth="1"/>
    <col min="1792" max="1792" width="9" customWidth="1"/>
    <col min="1793" max="1793" width="38" customWidth="1"/>
    <col min="1794" max="1794" width="12.140625" customWidth="1"/>
    <col min="1795" max="1795" width="10" customWidth="1"/>
    <col min="1796" max="1796" width="14.7109375" customWidth="1"/>
    <col min="1797" max="1798" width="11.85546875" customWidth="1"/>
    <col min="1799" max="1799" width="10.140625" customWidth="1"/>
    <col min="1802" max="1802" width="20.28515625" customWidth="1"/>
    <col min="1803" max="1803" width="7.140625" customWidth="1"/>
    <col min="1804" max="1817" width="14.42578125" customWidth="1"/>
    <col min="2046" max="2046" width="2.85546875" customWidth="1"/>
    <col min="2047" max="2047" width="3.85546875" customWidth="1"/>
    <col min="2048" max="2048" width="9" customWidth="1"/>
    <col min="2049" max="2049" width="38" customWidth="1"/>
    <col min="2050" max="2050" width="12.140625" customWidth="1"/>
    <col min="2051" max="2051" width="10" customWidth="1"/>
    <col min="2052" max="2052" width="14.7109375" customWidth="1"/>
    <col min="2053" max="2054" width="11.85546875" customWidth="1"/>
    <col min="2055" max="2055" width="10.140625" customWidth="1"/>
    <col min="2058" max="2058" width="20.28515625" customWidth="1"/>
    <col min="2059" max="2059" width="7.140625" customWidth="1"/>
    <col min="2060" max="2073" width="14.42578125" customWidth="1"/>
    <col min="2302" max="2302" width="2.85546875" customWidth="1"/>
    <col min="2303" max="2303" width="3.85546875" customWidth="1"/>
    <col min="2304" max="2304" width="9" customWidth="1"/>
    <col min="2305" max="2305" width="38" customWidth="1"/>
    <col min="2306" max="2306" width="12.140625" customWidth="1"/>
    <col min="2307" max="2307" width="10" customWidth="1"/>
    <col min="2308" max="2308" width="14.7109375" customWidth="1"/>
    <col min="2309" max="2310" width="11.85546875" customWidth="1"/>
    <col min="2311" max="2311" width="10.140625" customWidth="1"/>
    <col min="2314" max="2314" width="20.28515625" customWidth="1"/>
    <col min="2315" max="2315" width="7.140625" customWidth="1"/>
    <col min="2316" max="2329" width="14.42578125" customWidth="1"/>
    <col min="2558" max="2558" width="2.85546875" customWidth="1"/>
    <col min="2559" max="2559" width="3.85546875" customWidth="1"/>
    <col min="2560" max="2560" width="9" customWidth="1"/>
    <col min="2561" max="2561" width="38" customWidth="1"/>
    <col min="2562" max="2562" width="12.140625" customWidth="1"/>
    <col min="2563" max="2563" width="10" customWidth="1"/>
    <col min="2564" max="2564" width="14.7109375" customWidth="1"/>
    <col min="2565" max="2566" width="11.85546875" customWidth="1"/>
    <col min="2567" max="2567" width="10.140625" customWidth="1"/>
    <col min="2570" max="2570" width="20.28515625" customWidth="1"/>
    <col min="2571" max="2571" width="7.140625" customWidth="1"/>
    <col min="2572" max="2585" width="14.42578125" customWidth="1"/>
    <col min="2814" max="2814" width="2.85546875" customWidth="1"/>
    <col min="2815" max="2815" width="3.85546875" customWidth="1"/>
    <col min="2816" max="2816" width="9" customWidth="1"/>
    <col min="2817" max="2817" width="38" customWidth="1"/>
    <col min="2818" max="2818" width="12.140625" customWidth="1"/>
    <col min="2819" max="2819" width="10" customWidth="1"/>
    <col min="2820" max="2820" width="14.7109375" customWidth="1"/>
    <col min="2821" max="2822" width="11.85546875" customWidth="1"/>
    <col min="2823" max="2823" width="10.140625" customWidth="1"/>
    <col min="2826" max="2826" width="20.28515625" customWidth="1"/>
    <col min="2827" max="2827" width="7.140625" customWidth="1"/>
    <col min="2828" max="2841" width="14.42578125" customWidth="1"/>
    <col min="3070" max="3070" width="2.85546875" customWidth="1"/>
    <col min="3071" max="3071" width="3.85546875" customWidth="1"/>
    <col min="3072" max="3072" width="9" customWidth="1"/>
    <col min="3073" max="3073" width="38" customWidth="1"/>
    <col min="3074" max="3074" width="12.140625" customWidth="1"/>
    <col min="3075" max="3075" width="10" customWidth="1"/>
    <col min="3076" max="3076" width="14.7109375" customWidth="1"/>
    <col min="3077" max="3078" width="11.85546875" customWidth="1"/>
    <col min="3079" max="3079" width="10.140625" customWidth="1"/>
    <col min="3082" max="3082" width="20.28515625" customWidth="1"/>
    <col min="3083" max="3083" width="7.140625" customWidth="1"/>
    <col min="3084" max="3097" width="14.42578125" customWidth="1"/>
    <col min="3326" max="3326" width="2.85546875" customWidth="1"/>
    <col min="3327" max="3327" width="3.85546875" customWidth="1"/>
    <col min="3328" max="3328" width="9" customWidth="1"/>
    <col min="3329" max="3329" width="38" customWidth="1"/>
    <col min="3330" max="3330" width="12.140625" customWidth="1"/>
    <col min="3331" max="3331" width="10" customWidth="1"/>
    <col min="3332" max="3332" width="14.7109375" customWidth="1"/>
    <col min="3333" max="3334" width="11.85546875" customWidth="1"/>
    <col min="3335" max="3335" width="10.140625" customWidth="1"/>
    <col min="3338" max="3338" width="20.28515625" customWidth="1"/>
    <col min="3339" max="3339" width="7.140625" customWidth="1"/>
    <col min="3340" max="3353" width="14.42578125" customWidth="1"/>
    <col min="3582" max="3582" width="2.85546875" customWidth="1"/>
    <col min="3583" max="3583" width="3.85546875" customWidth="1"/>
    <col min="3584" max="3584" width="9" customWidth="1"/>
    <col min="3585" max="3585" width="38" customWidth="1"/>
    <col min="3586" max="3586" width="12.140625" customWidth="1"/>
    <col min="3587" max="3587" width="10" customWidth="1"/>
    <col min="3588" max="3588" width="14.7109375" customWidth="1"/>
    <col min="3589" max="3590" width="11.85546875" customWidth="1"/>
    <col min="3591" max="3591" width="10.140625" customWidth="1"/>
    <col min="3594" max="3594" width="20.28515625" customWidth="1"/>
    <col min="3595" max="3595" width="7.140625" customWidth="1"/>
    <col min="3596" max="3609" width="14.42578125" customWidth="1"/>
    <col min="3838" max="3838" width="2.85546875" customWidth="1"/>
    <col min="3839" max="3839" width="3.85546875" customWidth="1"/>
    <col min="3840" max="3840" width="9" customWidth="1"/>
    <col min="3841" max="3841" width="38" customWidth="1"/>
    <col min="3842" max="3842" width="12.140625" customWidth="1"/>
    <col min="3843" max="3843" width="10" customWidth="1"/>
    <col min="3844" max="3844" width="14.7109375" customWidth="1"/>
    <col min="3845" max="3846" width="11.85546875" customWidth="1"/>
    <col min="3847" max="3847" width="10.140625" customWidth="1"/>
    <col min="3850" max="3850" width="20.28515625" customWidth="1"/>
    <col min="3851" max="3851" width="7.140625" customWidth="1"/>
    <col min="3852" max="3865" width="14.42578125" customWidth="1"/>
    <col min="4094" max="4094" width="2.85546875" customWidth="1"/>
    <col min="4095" max="4095" width="3.85546875" customWidth="1"/>
    <col min="4096" max="4096" width="9" customWidth="1"/>
    <col min="4097" max="4097" width="38" customWidth="1"/>
    <col min="4098" max="4098" width="12.140625" customWidth="1"/>
    <col min="4099" max="4099" width="10" customWidth="1"/>
    <col min="4100" max="4100" width="14.7109375" customWidth="1"/>
    <col min="4101" max="4102" width="11.85546875" customWidth="1"/>
    <col min="4103" max="4103" width="10.140625" customWidth="1"/>
    <col min="4106" max="4106" width="20.28515625" customWidth="1"/>
    <col min="4107" max="4107" width="7.140625" customWidth="1"/>
    <col min="4108" max="4121" width="14.42578125" customWidth="1"/>
    <col min="4350" max="4350" width="2.85546875" customWidth="1"/>
    <col min="4351" max="4351" width="3.85546875" customWidth="1"/>
    <col min="4352" max="4352" width="9" customWidth="1"/>
    <col min="4353" max="4353" width="38" customWidth="1"/>
    <col min="4354" max="4354" width="12.140625" customWidth="1"/>
    <col min="4355" max="4355" width="10" customWidth="1"/>
    <col min="4356" max="4356" width="14.7109375" customWidth="1"/>
    <col min="4357" max="4358" width="11.85546875" customWidth="1"/>
    <col min="4359" max="4359" width="10.140625" customWidth="1"/>
    <col min="4362" max="4362" width="20.28515625" customWidth="1"/>
    <col min="4363" max="4363" width="7.140625" customWidth="1"/>
    <col min="4364" max="4377" width="14.42578125" customWidth="1"/>
    <col min="4606" max="4606" width="2.85546875" customWidth="1"/>
    <col min="4607" max="4607" width="3.85546875" customWidth="1"/>
    <col min="4608" max="4608" width="9" customWidth="1"/>
    <col min="4609" max="4609" width="38" customWidth="1"/>
    <col min="4610" max="4610" width="12.140625" customWidth="1"/>
    <col min="4611" max="4611" width="10" customWidth="1"/>
    <col min="4612" max="4612" width="14.7109375" customWidth="1"/>
    <col min="4613" max="4614" width="11.85546875" customWidth="1"/>
    <col min="4615" max="4615" width="10.140625" customWidth="1"/>
    <col min="4618" max="4618" width="20.28515625" customWidth="1"/>
    <col min="4619" max="4619" width="7.140625" customWidth="1"/>
    <col min="4620" max="4633" width="14.42578125" customWidth="1"/>
    <col min="4862" max="4862" width="2.85546875" customWidth="1"/>
    <col min="4863" max="4863" width="3.85546875" customWidth="1"/>
    <col min="4864" max="4864" width="9" customWidth="1"/>
    <col min="4865" max="4865" width="38" customWidth="1"/>
    <col min="4866" max="4866" width="12.140625" customWidth="1"/>
    <col min="4867" max="4867" width="10" customWidth="1"/>
    <col min="4868" max="4868" width="14.7109375" customWidth="1"/>
    <col min="4869" max="4870" width="11.85546875" customWidth="1"/>
    <col min="4871" max="4871" width="10.140625" customWidth="1"/>
    <col min="4874" max="4874" width="20.28515625" customWidth="1"/>
    <col min="4875" max="4875" width="7.140625" customWidth="1"/>
    <col min="4876" max="4889" width="14.42578125" customWidth="1"/>
    <col min="5118" max="5118" width="2.85546875" customWidth="1"/>
    <col min="5119" max="5119" width="3.85546875" customWidth="1"/>
    <col min="5120" max="5120" width="9" customWidth="1"/>
    <col min="5121" max="5121" width="38" customWidth="1"/>
    <col min="5122" max="5122" width="12.140625" customWidth="1"/>
    <col min="5123" max="5123" width="10" customWidth="1"/>
    <col min="5124" max="5124" width="14.7109375" customWidth="1"/>
    <col min="5125" max="5126" width="11.85546875" customWidth="1"/>
    <col min="5127" max="5127" width="10.140625" customWidth="1"/>
    <col min="5130" max="5130" width="20.28515625" customWidth="1"/>
    <col min="5131" max="5131" width="7.140625" customWidth="1"/>
    <col min="5132" max="5145" width="14.42578125" customWidth="1"/>
    <col min="5374" max="5374" width="2.85546875" customWidth="1"/>
    <col min="5375" max="5375" width="3.85546875" customWidth="1"/>
    <col min="5376" max="5376" width="9" customWidth="1"/>
    <col min="5377" max="5377" width="38" customWidth="1"/>
    <col min="5378" max="5378" width="12.140625" customWidth="1"/>
    <col min="5379" max="5379" width="10" customWidth="1"/>
    <col min="5380" max="5380" width="14.7109375" customWidth="1"/>
    <col min="5381" max="5382" width="11.85546875" customWidth="1"/>
    <col min="5383" max="5383" width="10.140625" customWidth="1"/>
    <col min="5386" max="5386" width="20.28515625" customWidth="1"/>
    <col min="5387" max="5387" width="7.140625" customWidth="1"/>
    <col min="5388" max="5401" width="14.42578125" customWidth="1"/>
    <col min="5630" max="5630" width="2.85546875" customWidth="1"/>
    <col min="5631" max="5631" width="3.85546875" customWidth="1"/>
    <col min="5632" max="5632" width="9" customWidth="1"/>
    <col min="5633" max="5633" width="38" customWidth="1"/>
    <col min="5634" max="5634" width="12.140625" customWidth="1"/>
    <col min="5635" max="5635" width="10" customWidth="1"/>
    <col min="5636" max="5636" width="14.7109375" customWidth="1"/>
    <col min="5637" max="5638" width="11.85546875" customWidth="1"/>
    <col min="5639" max="5639" width="10.140625" customWidth="1"/>
    <col min="5642" max="5642" width="20.28515625" customWidth="1"/>
    <col min="5643" max="5643" width="7.140625" customWidth="1"/>
    <col min="5644" max="5657" width="14.42578125" customWidth="1"/>
    <col min="5886" max="5886" width="2.85546875" customWidth="1"/>
    <col min="5887" max="5887" width="3.85546875" customWidth="1"/>
    <col min="5888" max="5888" width="9" customWidth="1"/>
    <col min="5889" max="5889" width="38" customWidth="1"/>
    <col min="5890" max="5890" width="12.140625" customWidth="1"/>
    <col min="5891" max="5891" width="10" customWidth="1"/>
    <col min="5892" max="5892" width="14.7109375" customWidth="1"/>
    <col min="5893" max="5894" width="11.85546875" customWidth="1"/>
    <col min="5895" max="5895" width="10.140625" customWidth="1"/>
    <col min="5898" max="5898" width="20.28515625" customWidth="1"/>
    <col min="5899" max="5899" width="7.140625" customWidth="1"/>
    <col min="5900" max="5913" width="14.42578125" customWidth="1"/>
    <col min="6142" max="6142" width="2.85546875" customWidth="1"/>
    <col min="6143" max="6143" width="3.85546875" customWidth="1"/>
    <col min="6144" max="6144" width="9" customWidth="1"/>
    <col min="6145" max="6145" width="38" customWidth="1"/>
    <col min="6146" max="6146" width="12.140625" customWidth="1"/>
    <col min="6147" max="6147" width="10" customWidth="1"/>
    <col min="6148" max="6148" width="14.7109375" customWidth="1"/>
    <col min="6149" max="6150" width="11.85546875" customWidth="1"/>
    <col min="6151" max="6151" width="10.140625" customWidth="1"/>
    <col min="6154" max="6154" width="20.28515625" customWidth="1"/>
    <col min="6155" max="6155" width="7.140625" customWidth="1"/>
    <col min="6156" max="6169" width="14.42578125" customWidth="1"/>
    <col min="6398" max="6398" width="2.85546875" customWidth="1"/>
    <col min="6399" max="6399" width="3.85546875" customWidth="1"/>
    <col min="6400" max="6400" width="9" customWidth="1"/>
    <col min="6401" max="6401" width="38" customWidth="1"/>
    <col min="6402" max="6402" width="12.140625" customWidth="1"/>
    <col min="6403" max="6403" width="10" customWidth="1"/>
    <col min="6404" max="6404" width="14.7109375" customWidth="1"/>
    <col min="6405" max="6406" width="11.85546875" customWidth="1"/>
    <col min="6407" max="6407" width="10.140625" customWidth="1"/>
    <col min="6410" max="6410" width="20.28515625" customWidth="1"/>
    <col min="6411" max="6411" width="7.140625" customWidth="1"/>
    <col min="6412" max="6425" width="14.42578125" customWidth="1"/>
    <col min="6654" max="6654" width="2.85546875" customWidth="1"/>
    <col min="6655" max="6655" width="3.85546875" customWidth="1"/>
    <col min="6656" max="6656" width="9" customWidth="1"/>
    <col min="6657" max="6657" width="38" customWidth="1"/>
    <col min="6658" max="6658" width="12.140625" customWidth="1"/>
    <col min="6659" max="6659" width="10" customWidth="1"/>
    <col min="6660" max="6660" width="14.7109375" customWidth="1"/>
    <col min="6661" max="6662" width="11.85546875" customWidth="1"/>
    <col min="6663" max="6663" width="10.140625" customWidth="1"/>
    <col min="6666" max="6666" width="20.28515625" customWidth="1"/>
    <col min="6667" max="6667" width="7.140625" customWidth="1"/>
    <col min="6668" max="6681" width="14.42578125" customWidth="1"/>
    <col min="6910" max="6910" width="2.85546875" customWidth="1"/>
    <col min="6911" max="6911" width="3.85546875" customWidth="1"/>
    <col min="6912" max="6912" width="9" customWidth="1"/>
    <col min="6913" max="6913" width="38" customWidth="1"/>
    <col min="6914" max="6914" width="12.140625" customWidth="1"/>
    <col min="6915" max="6915" width="10" customWidth="1"/>
    <col min="6916" max="6916" width="14.7109375" customWidth="1"/>
    <col min="6917" max="6918" width="11.85546875" customWidth="1"/>
    <col min="6919" max="6919" width="10.140625" customWidth="1"/>
    <col min="6922" max="6922" width="20.28515625" customWidth="1"/>
    <col min="6923" max="6923" width="7.140625" customWidth="1"/>
    <col min="6924" max="6937" width="14.42578125" customWidth="1"/>
    <col min="7166" max="7166" width="2.85546875" customWidth="1"/>
    <col min="7167" max="7167" width="3.85546875" customWidth="1"/>
    <col min="7168" max="7168" width="9" customWidth="1"/>
    <col min="7169" max="7169" width="38" customWidth="1"/>
    <col min="7170" max="7170" width="12.140625" customWidth="1"/>
    <col min="7171" max="7171" width="10" customWidth="1"/>
    <col min="7172" max="7172" width="14.7109375" customWidth="1"/>
    <col min="7173" max="7174" width="11.85546875" customWidth="1"/>
    <col min="7175" max="7175" width="10.140625" customWidth="1"/>
    <col min="7178" max="7178" width="20.28515625" customWidth="1"/>
    <col min="7179" max="7179" width="7.140625" customWidth="1"/>
    <col min="7180" max="7193" width="14.42578125" customWidth="1"/>
    <col min="7422" max="7422" width="2.85546875" customWidth="1"/>
    <col min="7423" max="7423" width="3.85546875" customWidth="1"/>
    <col min="7424" max="7424" width="9" customWidth="1"/>
    <col min="7425" max="7425" width="38" customWidth="1"/>
    <col min="7426" max="7426" width="12.140625" customWidth="1"/>
    <col min="7427" max="7427" width="10" customWidth="1"/>
    <col min="7428" max="7428" width="14.7109375" customWidth="1"/>
    <col min="7429" max="7430" width="11.85546875" customWidth="1"/>
    <col min="7431" max="7431" width="10.140625" customWidth="1"/>
    <col min="7434" max="7434" width="20.28515625" customWidth="1"/>
    <col min="7435" max="7435" width="7.140625" customWidth="1"/>
    <col min="7436" max="7449" width="14.42578125" customWidth="1"/>
    <col min="7678" max="7678" width="2.85546875" customWidth="1"/>
    <col min="7679" max="7679" width="3.85546875" customWidth="1"/>
    <col min="7680" max="7680" width="9" customWidth="1"/>
    <col min="7681" max="7681" width="38" customWidth="1"/>
    <col min="7682" max="7682" width="12.140625" customWidth="1"/>
    <col min="7683" max="7683" width="10" customWidth="1"/>
    <col min="7684" max="7684" width="14.7109375" customWidth="1"/>
    <col min="7685" max="7686" width="11.85546875" customWidth="1"/>
    <col min="7687" max="7687" width="10.140625" customWidth="1"/>
    <col min="7690" max="7690" width="20.28515625" customWidth="1"/>
    <col min="7691" max="7691" width="7.140625" customWidth="1"/>
    <col min="7692" max="7705" width="14.42578125" customWidth="1"/>
    <col min="7934" max="7934" width="2.85546875" customWidth="1"/>
    <col min="7935" max="7935" width="3.85546875" customWidth="1"/>
    <col min="7936" max="7936" width="9" customWidth="1"/>
    <col min="7937" max="7937" width="38" customWidth="1"/>
    <col min="7938" max="7938" width="12.140625" customWidth="1"/>
    <col min="7939" max="7939" width="10" customWidth="1"/>
    <col min="7940" max="7940" width="14.7109375" customWidth="1"/>
    <col min="7941" max="7942" width="11.85546875" customWidth="1"/>
    <col min="7943" max="7943" width="10.140625" customWidth="1"/>
    <col min="7946" max="7946" width="20.28515625" customWidth="1"/>
    <col min="7947" max="7947" width="7.140625" customWidth="1"/>
    <col min="7948" max="7961" width="14.42578125" customWidth="1"/>
    <col min="8190" max="8190" width="2.85546875" customWidth="1"/>
    <col min="8191" max="8191" width="3.85546875" customWidth="1"/>
    <col min="8192" max="8192" width="9" customWidth="1"/>
    <col min="8193" max="8193" width="38" customWidth="1"/>
    <col min="8194" max="8194" width="12.140625" customWidth="1"/>
    <col min="8195" max="8195" width="10" customWidth="1"/>
    <col min="8196" max="8196" width="14.7109375" customWidth="1"/>
    <col min="8197" max="8198" width="11.85546875" customWidth="1"/>
    <col min="8199" max="8199" width="10.140625" customWidth="1"/>
    <col min="8202" max="8202" width="20.28515625" customWidth="1"/>
    <col min="8203" max="8203" width="7.140625" customWidth="1"/>
    <col min="8204" max="8217" width="14.42578125" customWidth="1"/>
    <col min="8446" max="8446" width="2.85546875" customWidth="1"/>
    <col min="8447" max="8447" width="3.85546875" customWidth="1"/>
    <col min="8448" max="8448" width="9" customWidth="1"/>
    <col min="8449" max="8449" width="38" customWidth="1"/>
    <col min="8450" max="8450" width="12.140625" customWidth="1"/>
    <col min="8451" max="8451" width="10" customWidth="1"/>
    <col min="8452" max="8452" width="14.7109375" customWidth="1"/>
    <col min="8453" max="8454" width="11.85546875" customWidth="1"/>
    <col min="8455" max="8455" width="10.140625" customWidth="1"/>
    <col min="8458" max="8458" width="20.28515625" customWidth="1"/>
    <col min="8459" max="8459" width="7.140625" customWidth="1"/>
    <col min="8460" max="8473" width="14.42578125" customWidth="1"/>
    <col min="8702" max="8702" width="2.85546875" customWidth="1"/>
    <col min="8703" max="8703" width="3.85546875" customWidth="1"/>
    <col min="8704" max="8704" width="9" customWidth="1"/>
    <col min="8705" max="8705" width="38" customWidth="1"/>
    <col min="8706" max="8706" width="12.140625" customWidth="1"/>
    <col min="8707" max="8707" width="10" customWidth="1"/>
    <col min="8708" max="8708" width="14.7109375" customWidth="1"/>
    <col min="8709" max="8710" width="11.85546875" customWidth="1"/>
    <col min="8711" max="8711" width="10.140625" customWidth="1"/>
    <col min="8714" max="8714" width="20.28515625" customWidth="1"/>
    <col min="8715" max="8715" width="7.140625" customWidth="1"/>
    <col min="8716" max="8729" width="14.42578125" customWidth="1"/>
    <col min="8958" max="8958" width="2.85546875" customWidth="1"/>
    <col min="8959" max="8959" width="3.85546875" customWidth="1"/>
    <col min="8960" max="8960" width="9" customWidth="1"/>
    <col min="8961" max="8961" width="38" customWidth="1"/>
    <col min="8962" max="8962" width="12.140625" customWidth="1"/>
    <col min="8963" max="8963" width="10" customWidth="1"/>
    <col min="8964" max="8964" width="14.7109375" customWidth="1"/>
    <col min="8965" max="8966" width="11.85546875" customWidth="1"/>
    <col min="8967" max="8967" width="10.140625" customWidth="1"/>
    <col min="8970" max="8970" width="20.28515625" customWidth="1"/>
    <col min="8971" max="8971" width="7.140625" customWidth="1"/>
    <col min="8972" max="8985" width="14.42578125" customWidth="1"/>
    <col min="9214" max="9214" width="2.85546875" customWidth="1"/>
    <col min="9215" max="9215" width="3.85546875" customWidth="1"/>
    <col min="9216" max="9216" width="9" customWidth="1"/>
    <col min="9217" max="9217" width="38" customWidth="1"/>
    <col min="9218" max="9218" width="12.140625" customWidth="1"/>
    <col min="9219" max="9219" width="10" customWidth="1"/>
    <col min="9220" max="9220" width="14.7109375" customWidth="1"/>
    <col min="9221" max="9222" width="11.85546875" customWidth="1"/>
    <col min="9223" max="9223" width="10.140625" customWidth="1"/>
    <col min="9226" max="9226" width="20.28515625" customWidth="1"/>
    <col min="9227" max="9227" width="7.140625" customWidth="1"/>
    <col min="9228" max="9241" width="14.42578125" customWidth="1"/>
    <col min="9470" max="9470" width="2.85546875" customWidth="1"/>
    <col min="9471" max="9471" width="3.85546875" customWidth="1"/>
    <col min="9472" max="9472" width="9" customWidth="1"/>
    <col min="9473" max="9473" width="38" customWidth="1"/>
    <col min="9474" max="9474" width="12.140625" customWidth="1"/>
    <col min="9475" max="9475" width="10" customWidth="1"/>
    <col min="9476" max="9476" width="14.7109375" customWidth="1"/>
    <col min="9477" max="9478" width="11.85546875" customWidth="1"/>
    <col min="9479" max="9479" width="10.140625" customWidth="1"/>
    <col min="9482" max="9482" width="20.28515625" customWidth="1"/>
    <col min="9483" max="9483" width="7.140625" customWidth="1"/>
    <col min="9484" max="9497" width="14.42578125" customWidth="1"/>
    <col min="9726" max="9726" width="2.85546875" customWidth="1"/>
    <col min="9727" max="9727" width="3.85546875" customWidth="1"/>
    <col min="9728" max="9728" width="9" customWidth="1"/>
    <col min="9729" max="9729" width="38" customWidth="1"/>
    <col min="9730" max="9730" width="12.140625" customWidth="1"/>
    <col min="9731" max="9731" width="10" customWidth="1"/>
    <col min="9732" max="9732" width="14.7109375" customWidth="1"/>
    <col min="9733" max="9734" width="11.85546875" customWidth="1"/>
    <col min="9735" max="9735" width="10.140625" customWidth="1"/>
    <col min="9738" max="9738" width="20.28515625" customWidth="1"/>
    <col min="9739" max="9739" width="7.140625" customWidth="1"/>
    <col min="9740" max="9753" width="14.42578125" customWidth="1"/>
    <col min="9982" max="9982" width="2.85546875" customWidth="1"/>
    <col min="9983" max="9983" width="3.85546875" customWidth="1"/>
    <col min="9984" max="9984" width="9" customWidth="1"/>
    <col min="9985" max="9985" width="38" customWidth="1"/>
    <col min="9986" max="9986" width="12.140625" customWidth="1"/>
    <col min="9987" max="9987" width="10" customWidth="1"/>
    <col min="9988" max="9988" width="14.7109375" customWidth="1"/>
    <col min="9989" max="9990" width="11.85546875" customWidth="1"/>
    <col min="9991" max="9991" width="10.140625" customWidth="1"/>
    <col min="9994" max="9994" width="20.28515625" customWidth="1"/>
    <col min="9995" max="9995" width="7.140625" customWidth="1"/>
    <col min="9996" max="10009" width="14.42578125" customWidth="1"/>
    <col min="10238" max="10238" width="2.85546875" customWidth="1"/>
    <col min="10239" max="10239" width="3.85546875" customWidth="1"/>
    <col min="10240" max="10240" width="9" customWidth="1"/>
    <col min="10241" max="10241" width="38" customWidth="1"/>
    <col min="10242" max="10242" width="12.140625" customWidth="1"/>
    <col min="10243" max="10243" width="10" customWidth="1"/>
    <col min="10244" max="10244" width="14.7109375" customWidth="1"/>
    <col min="10245" max="10246" width="11.85546875" customWidth="1"/>
    <col min="10247" max="10247" width="10.140625" customWidth="1"/>
    <col min="10250" max="10250" width="20.28515625" customWidth="1"/>
    <col min="10251" max="10251" width="7.140625" customWidth="1"/>
    <col min="10252" max="10265" width="14.42578125" customWidth="1"/>
    <col min="10494" max="10494" width="2.85546875" customWidth="1"/>
    <col min="10495" max="10495" width="3.85546875" customWidth="1"/>
    <col min="10496" max="10496" width="9" customWidth="1"/>
    <col min="10497" max="10497" width="38" customWidth="1"/>
    <col min="10498" max="10498" width="12.140625" customWidth="1"/>
    <col min="10499" max="10499" width="10" customWidth="1"/>
    <col min="10500" max="10500" width="14.7109375" customWidth="1"/>
    <col min="10501" max="10502" width="11.85546875" customWidth="1"/>
    <col min="10503" max="10503" width="10.140625" customWidth="1"/>
    <col min="10506" max="10506" width="20.28515625" customWidth="1"/>
    <col min="10507" max="10507" width="7.140625" customWidth="1"/>
    <col min="10508" max="10521" width="14.42578125" customWidth="1"/>
    <col min="10750" max="10750" width="2.85546875" customWidth="1"/>
    <col min="10751" max="10751" width="3.85546875" customWidth="1"/>
    <col min="10752" max="10752" width="9" customWidth="1"/>
    <col min="10753" max="10753" width="38" customWidth="1"/>
    <col min="10754" max="10754" width="12.140625" customWidth="1"/>
    <col min="10755" max="10755" width="10" customWidth="1"/>
    <col min="10756" max="10756" width="14.7109375" customWidth="1"/>
    <col min="10757" max="10758" width="11.85546875" customWidth="1"/>
    <col min="10759" max="10759" width="10.140625" customWidth="1"/>
    <col min="10762" max="10762" width="20.28515625" customWidth="1"/>
    <col min="10763" max="10763" width="7.140625" customWidth="1"/>
    <col min="10764" max="10777" width="14.42578125" customWidth="1"/>
    <col min="11006" max="11006" width="2.85546875" customWidth="1"/>
    <col min="11007" max="11007" width="3.85546875" customWidth="1"/>
    <col min="11008" max="11008" width="9" customWidth="1"/>
    <col min="11009" max="11009" width="38" customWidth="1"/>
    <col min="11010" max="11010" width="12.140625" customWidth="1"/>
    <col min="11011" max="11011" width="10" customWidth="1"/>
    <col min="11012" max="11012" width="14.7109375" customWidth="1"/>
    <col min="11013" max="11014" width="11.85546875" customWidth="1"/>
    <col min="11015" max="11015" width="10.140625" customWidth="1"/>
    <col min="11018" max="11018" width="20.28515625" customWidth="1"/>
    <col min="11019" max="11019" width="7.140625" customWidth="1"/>
    <col min="11020" max="11033" width="14.42578125" customWidth="1"/>
    <col min="11262" max="11262" width="2.85546875" customWidth="1"/>
    <col min="11263" max="11263" width="3.85546875" customWidth="1"/>
    <col min="11264" max="11264" width="9" customWidth="1"/>
    <col min="11265" max="11265" width="38" customWidth="1"/>
    <col min="11266" max="11266" width="12.140625" customWidth="1"/>
    <col min="11267" max="11267" width="10" customWidth="1"/>
    <col min="11268" max="11268" width="14.7109375" customWidth="1"/>
    <col min="11269" max="11270" width="11.85546875" customWidth="1"/>
    <col min="11271" max="11271" width="10.140625" customWidth="1"/>
    <col min="11274" max="11274" width="20.28515625" customWidth="1"/>
    <col min="11275" max="11275" width="7.140625" customWidth="1"/>
    <col min="11276" max="11289" width="14.42578125" customWidth="1"/>
    <col min="11518" max="11518" width="2.85546875" customWidth="1"/>
    <col min="11519" max="11519" width="3.85546875" customWidth="1"/>
    <col min="11520" max="11520" width="9" customWidth="1"/>
    <col min="11521" max="11521" width="38" customWidth="1"/>
    <col min="11522" max="11522" width="12.140625" customWidth="1"/>
    <col min="11523" max="11523" width="10" customWidth="1"/>
    <col min="11524" max="11524" width="14.7109375" customWidth="1"/>
    <col min="11525" max="11526" width="11.85546875" customWidth="1"/>
    <col min="11527" max="11527" width="10.140625" customWidth="1"/>
    <col min="11530" max="11530" width="20.28515625" customWidth="1"/>
    <col min="11531" max="11531" width="7.140625" customWidth="1"/>
    <col min="11532" max="11545" width="14.42578125" customWidth="1"/>
    <col min="11774" max="11774" width="2.85546875" customWidth="1"/>
    <col min="11775" max="11775" width="3.85546875" customWidth="1"/>
    <col min="11776" max="11776" width="9" customWidth="1"/>
    <col min="11777" max="11777" width="38" customWidth="1"/>
    <col min="11778" max="11778" width="12.140625" customWidth="1"/>
    <col min="11779" max="11779" width="10" customWidth="1"/>
    <col min="11780" max="11780" width="14.7109375" customWidth="1"/>
    <col min="11781" max="11782" width="11.85546875" customWidth="1"/>
    <col min="11783" max="11783" width="10.140625" customWidth="1"/>
    <col min="11786" max="11786" width="20.28515625" customWidth="1"/>
    <col min="11787" max="11787" width="7.140625" customWidth="1"/>
    <col min="11788" max="11801" width="14.42578125" customWidth="1"/>
    <col min="12030" max="12030" width="2.85546875" customWidth="1"/>
    <col min="12031" max="12031" width="3.85546875" customWidth="1"/>
    <col min="12032" max="12032" width="9" customWidth="1"/>
    <col min="12033" max="12033" width="38" customWidth="1"/>
    <col min="12034" max="12034" width="12.140625" customWidth="1"/>
    <col min="12035" max="12035" width="10" customWidth="1"/>
    <col min="12036" max="12036" width="14.7109375" customWidth="1"/>
    <col min="12037" max="12038" width="11.85546875" customWidth="1"/>
    <col min="12039" max="12039" width="10.140625" customWidth="1"/>
    <col min="12042" max="12042" width="20.28515625" customWidth="1"/>
    <col min="12043" max="12043" width="7.140625" customWidth="1"/>
    <col min="12044" max="12057" width="14.42578125" customWidth="1"/>
    <col min="12286" max="12286" width="2.85546875" customWidth="1"/>
    <col min="12287" max="12287" width="3.85546875" customWidth="1"/>
    <col min="12288" max="12288" width="9" customWidth="1"/>
    <col min="12289" max="12289" width="38" customWidth="1"/>
    <col min="12290" max="12290" width="12.140625" customWidth="1"/>
    <col min="12291" max="12291" width="10" customWidth="1"/>
    <col min="12292" max="12292" width="14.7109375" customWidth="1"/>
    <col min="12293" max="12294" width="11.85546875" customWidth="1"/>
    <col min="12295" max="12295" width="10.140625" customWidth="1"/>
    <col min="12298" max="12298" width="20.28515625" customWidth="1"/>
    <col min="12299" max="12299" width="7.140625" customWidth="1"/>
    <col min="12300" max="12313" width="14.42578125" customWidth="1"/>
    <col min="12542" max="12542" width="2.85546875" customWidth="1"/>
    <col min="12543" max="12543" width="3.85546875" customWidth="1"/>
    <col min="12544" max="12544" width="9" customWidth="1"/>
    <col min="12545" max="12545" width="38" customWidth="1"/>
    <col min="12546" max="12546" width="12.140625" customWidth="1"/>
    <col min="12547" max="12547" width="10" customWidth="1"/>
    <col min="12548" max="12548" width="14.7109375" customWidth="1"/>
    <col min="12549" max="12550" width="11.85546875" customWidth="1"/>
    <col min="12551" max="12551" width="10.140625" customWidth="1"/>
    <col min="12554" max="12554" width="20.28515625" customWidth="1"/>
    <col min="12555" max="12555" width="7.140625" customWidth="1"/>
    <col min="12556" max="12569" width="14.42578125" customWidth="1"/>
    <col min="12798" max="12798" width="2.85546875" customWidth="1"/>
    <col min="12799" max="12799" width="3.85546875" customWidth="1"/>
    <col min="12800" max="12800" width="9" customWidth="1"/>
    <col min="12801" max="12801" width="38" customWidth="1"/>
    <col min="12802" max="12802" width="12.140625" customWidth="1"/>
    <col min="12803" max="12803" width="10" customWidth="1"/>
    <col min="12804" max="12804" width="14.7109375" customWidth="1"/>
    <col min="12805" max="12806" width="11.85546875" customWidth="1"/>
    <col min="12807" max="12807" width="10.140625" customWidth="1"/>
    <col min="12810" max="12810" width="20.28515625" customWidth="1"/>
    <col min="12811" max="12811" width="7.140625" customWidth="1"/>
    <col min="12812" max="12825" width="14.42578125" customWidth="1"/>
    <col min="13054" max="13054" width="2.85546875" customWidth="1"/>
    <col min="13055" max="13055" width="3.85546875" customWidth="1"/>
    <col min="13056" max="13056" width="9" customWidth="1"/>
    <col min="13057" max="13057" width="38" customWidth="1"/>
    <col min="13058" max="13058" width="12.140625" customWidth="1"/>
    <col min="13059" max="13059" width="10" customWidth="1"/>
    <col min="13060" max="13060" width="14.7109375" customWidth="1"/>
    <col min="13061" max="13062" width="11.85546875" customWidth="1"/>
    <col min="13063" max="13063" width="10.140625" customWidth="1"/>
    <col min="13066" max="13066" width="20.28515625" customWidth="1"/>
    <col min="13067" max="13067" width="7.140625" customWidth="1"/>
    <col min="13068" max="13081" width="14.42578125" customWidth="1"/>
    <col min="13310" max="13310" width="2.85546875" customWidth="1"/>
    <col min="13311" max="13311" width="3.85546875" customWidth="1"/>
    <col min="13312" max="13312" width="9" customWidth="1"/>
    <col min="13313" max="13313" width="38" customWidth="1"/>
    <col min="13314" max="13314" width="12.140625" customWidth="1"/>
    <col min="13315" max="13315" width="10" customWidth="1"/>
    <col min="13316" max="13316" width="14.7109375" customWidth="1"/>
    <col min="13317" max="13318" width="11.85546875" customWidth="1"/>
    <col min="13319" max="13319" width="10.140625" customWidth="1"/>
    <col min="13322" max="13322" width="20.28515625" customWidth="1"/>
    <col min="13323" max="13323" width="7.140625" customWidth="1"/>
    <col min="13324" max="13337" width="14.42578125" customWidth="1"/>
    <col min="13566" max="13566" width="2.85546875" customWidth="1"/>
    <col min="13567" max="13567" width="3.85546875" customWidth="1"/>
    <col min="13568" max="13568" width="9" customWidth="1"/>
    <col min="13569" max="13569" width="38" customWidth="1"/>
    <col min="13570" max="13570" width="12.140625" customWidth="1"/>
    <col min="13571" max="13571" width="10" customWidth="1"/>
    <col min="13572" max="13572" width="14.7109375" customWidth="1"/>
    <col min="13573" max="13574" width="11.85546875" customWidth="1"/>
    <col min="13575" max="13575" width="10.140625" customWidth="1"/>
    <col min="13578" max="13578" width="20.28515625" customWidth="1"/>
    <col min="13579" max="13579" width="7.140625" customWidth="1"/>
    <col min="13580" max="13593" width="14.42578125" customWidth="1"/>
    <col min="13822" max="13822" width="2.85546875" customWidth="1"/>
    <col min="13823" max="13823" width="3.85546875" customWidth="1"/>
    <col min="13824" max="13824" width="9" customWidth="1"/>
    <col min="13825" max="13825" width="38" customWidth="1"/>
    <col min="13826" max="13826" width="12.140625" customWidth="1"/>
    <col min="13827" max="13827" width="10" customWidth="1"/>
    <col min="13828" max="13828" width="14.7109375" customWidth="1"/>
    <col min="13829" max="13830" width="11.85546875" customWidth="1"/>
    <col min="13831" max="13831" width="10.140625" customWidth="1"/>
    <col min="13834" max="13834" width="20.28515625" customWidth="1"/>
    <col min="13835" max="13835" width="7.140625" customWidth="1"/>
    <col min="13836" max="13849" width="14.42578125" customWidth="1"/>
    <col min="14078" max="14078" width="2.85546875" customWidth="1"/>
    <col min="14079" max="14079" width="3.85546875" customWidth="1"/>
    <col min="14080" max="14080" width="9" customWidth="1"/>
    <col min="14081" max="14081" width="38" customWidth="1"/>
    <col min="14082" max="14082" width="12.140625" customWidth="1"/>
    <col min="14083" max="14083" width="10" customWidth="1"/>
    <col min="14084" max="14084" width="14.7109375" customWidth="1"/>
    <col min="14085" max="14086" width="11.85546875" customWidth="1"/>
    <col min="14087" max="14087" width="10.140625" customWidth="1"/>
    <col min="14090" max="14090" width="20.28515625" customWidth="1"/>
    <col min="14091" max="14091" width="7.140625" customWidth="1"/>
    <col min="14092" max="14105" width="14.42578125" customWidth="1"/>
    <col min="14334" max="14334" width="2.85546875" customWidth="1"/>
    <col min="14335" max="14335" width="3.85546875" customWidth="1"/>
    <col min="14336" max="14336" width="9" customWidth="1"/>
    <col min="14337" max="14337" width="38" customWidth="1"/>
    <col min="14338" max="14338" width="12.140625" customWidth="1"/>
    <col min="14339" max="14339" width="10" customWidth="1"/>
    <col min="14340" max="14340" width="14.7109375" customWidth="1"/>
    <col min="14341" max="14342" width="11.85546875" customWidth="1"/>
    <col min="14343" max="14343" width="10.140625" customWidth="1"/>
    <col min="14346" max="14346" width="20.28515625" customWidth="1"/>
    <col min="14347" max="14347" width="7.140625" customWidth="1"/>
    <col min="14348" max="14361" width="14.42578125" customWidth="1"/>
    <col min="14590" max="14590" width="2.85546875" customWidth="1"/>
    <col min="14591" max="14591" width="3.85546875" customWidth="1"/>
    <col min="14592" max="14592" width="9" customWidth="1"/>
    <col min="14593" max="14593" width="38" customWidth="1"/>
    <col min="14594" max="14594" width="12.140625" customWidth="1"/>
    <col min="14595" max="14595" width="10" customWidth="1"/>
    <col min="14596" max="14596" width="14.7109375" customWidth="1"/>
    <col min="14597" max="14598" width="11.85546875" customWidth="1"/>
    <col min="14599" max="14599" width="10.140625" customWidth="1"/>
    <col min="14602" max="14602" width="20.28515625" customWidth="1"/>
    <col min="14603" max="14603" width="7.140625" customWidth="1"/>
    <col min="14604" max="14617" width="14.42578125" customWidth="1"/>
    <col min="14846" max="14846" width="2.85546875" customWidth="1"/>
    <col min="14847" max="14847" width="3.85546875" customWidth="1"/>
    <col min="14848" max="14848" width="9" customWidth="1"/>
    <col min="14849" max="14849" width="38" customWidth="1"/>
    <col min="14850" max="14850" width="12.140625" customWidth="1"/>
    <col min="14851" max="14851" width="10" customWidth="1"/>
    <col min="14852" max="14852" width="14.7109375" customWidth="1"/>
    <col min="14853" max="14854" width="11.85546875" customWidth="1"/>
    <col min="14855" max="14855" width="10.140625" customWidth="1"/>
    <col min="14858" max="14858" width="20.28515625" customWidth="1"/>
    <col min="14859" max="14859" width="7.140625" customWidth="1"/>
    <col min="14860" max="14873" width="14.42578125" customWidth="1"/>
    <col min="15102" max="15102" width="2.85546875" customWidth="1"/>
    <col min="15103" max="15103" width="3.85546875" customWidth="1"/>
    <col min="15104" max="15104" width="9" customWidth="1"/>
    <col min="15105" max="15105" width="38" customWidth="1"/>
    <col min="15106" max="15106" width="12.140625" customWidth="1"/>
    <col min="15107" max="15107" width="10" customWidth="1"/>
    <col min="15108" max="15108" width="14.7109375" customWidth="1"/>
    <col min="15109" max="15110" width="11.85546875" customWidth="1"/>
    <col min="15111" max="15111" width="10.140625" customWidth="1"/>
    <col min="15114" max="15114" width="20.28515625" customWidth="1"/>
    <col min="15115" max="15115" width="7.140625" customWidth="1"/>
    <col min="15116" max="15129" width="14.42578125" customWidth="1"/>
    <col min="15358" max="15358" width="2.85546875" customWidth="1"/>
    <col min="15359" max="15359" width="3.85546875" customWidth="1"/>
    <col min="15360" max="15360" width="9" customWidth="1"/>
    <col min="15361" max="15361" width="38" customWidth="1"/>
    <col min="15362" max="15362" width="12.140625" customWidth="1"/>
    <col min="15363" max="15363" width="10" customWidth="1"/>
    <col min="15364" max="15364" width="14.7109375" customWidth="1"/>
    <col min="15365" max="15366" width="11.85546875" customWidth="1"/>
    <col min="15367" max="15367" width="10.140625" customWidth="1"/>
    <col min="15370" max="15370" width="20.28515625" customWidth="1"/>
    <col min="15371" max="15371" width="7.140625" customWidth="1"/>
    <col min="15372" max="15385" width="14.42578125" customWidth="1"/>
    <col min="15614" max="15614" width="2.85546875" customWidth="1"/>
    <col min="15615" max="15615" width="3.85546875" customWidth="1"/>
    <col min="15616" max="15616" width="9" customWidth="1"/>
    <col min="15617" max="15617" width="38" customWidth="1"/>
    <col min="15618" max="15618" width="12.140625" customWidth="1"/>
    <col min="15619" max="15619" width="10" customWidth="1"/>
    <col min="15620" max="15620" width="14.7109375" customWidth="1"/>
    <col min="15621" max="15622" width="11.85546875" customWidth="1"/>
    <col min="15623" max="15623" width="10.140625" customWidth="1"/>
    <col min="15626" max="15626" width="20.28515625" customWidth="1"/>
    <col min="15627" max="15627" width="7.140625" customWidth="1"/>
    <col min="15628" max="15641" width="14.42578125" customWidth="1"/>
    <col min="15870" max="15870" width="2.85546875" customWidth="1"/>
    <col min="15871" max="15871" width="3.85546875" customWidth="1"/>
    <col min="15872" max="15872" width="9" customWidth="1"/>
    <col min="15873" max="15873" width="38" customWidth="1"/>
    <col min="15874" max="15874" width="12.140625" customWidth="1"/>
    <col min="15875" max="15875" width="10" customWidth="1"/>
    <col min="15876" max="15876" width="14.7109375" customWidth="1"/>
    <col min="15877" max="15878" width="11.85546875" customWidth="1"/>
    <col min="15879" max="15879" width="10.140625" customWidth="1"/>
    <col min="15882" max="15882" width="20.28515625" customWidth="1"/>
    <col min="15883" max="15883" width="7.140625" customWidth="1"/>
    <col min="15884" max="15897" width="14.42578125" customWidth="1"/>
    <col min="16126" max="16126" width="2.85546875" customWidth="1"/>
    <col min="16127" max="16127" width="3.85546875" customWidth="1"/>
    <col min="16128" max="16128" width="9" customWidth="1"/>
    <col min="16129" max="16129" width="38" customWidth="1"/>
    <col min="16130" max="16130" width="12.140625" customWidth="1"/>
    <col min="16131" max="16131" width="10" customWidth="1"/>
    <col min="16132" max="16132" width="14.7109375" customWidth="1"/>
    <col min="16133" max="16134" width="11.85546875" customWidth="1"/>
    <col min="16135" max="16135" width="10.140625" customWidth="1"/>
    <col min="16138" max="16138" width="20.28515625" customWidth="1"/>
    <col min="16139" max="16139" width="7.140625" customWidth="1"/>
    <col min="16140" max="16153" width="14.42578125" customWidth="1"/>
  </cols>
  <sheetData>
    <row r="2" spans="1:26" x14ac:dyDescent="0.25">
      <c r="D2" s="1" t="s">
        <v>0</v>
      </c>
      <c r="L2" s="36" t="s">
        <v>1</v>
      </c>
      <c r="M2" s="36"/>
      <c r="Q2" s="1" t="s">
        <v>0</v>
      </c>
      <c r="Y2" s="36" t="s">
        <v>1</v>
      </c>
      <c r="Z2" s="36"/>
    </row>
    <row r="3" spans="1:26" s="2" customFormat="1" x14ac:dyDescent="0.25">
      <c r="A3"/>
      <c r="B3" s="1"/>
      <c r="C3" s="1"/>
      <c r="D3" s="1" t="s">
        <v>2</v>
      </c>
      <c r="E3" s="1"/>
      <c r="F3" s="1"/>
      <c r="G3" s="1"/>
      <c r="H3" s="1"/>
      <c r="I3" s="1"/>
      <c r="J3" s="1"/>
      <c r="L3" s="37"/>
      <c r="M3" s="37"/>
      <c r="O3" s="1"/>
      <c r="P3" s="1"/>
      <c r="Q3" s="1" t="s">
        <v>2</v>
      </c>
      <c r="R3" s="1"/>
      <c r="S3" s="1"/>
      <c r="T3" s="1"/>
      <c r="U3" s="1"/>
      <c r="V3" s="1"/>
      <c r="W3" s="1"/>
      <c r="Y3" s="37"/>
      <c r="Z3" s="37"/>
    </row>
    <row r="4" spans="1:26" s="2" customFormat="1" x14ac:dyDescent="0.25">
      <c r="A4"/>
      <c r="B4" s="1"/>
      <c r="C4" s="1"/>
      <c r="D4" s="1" t="s">
        <v>3</v>
      </c>
      <c r="E4" s="1"/>
      <c r="F4" s="1"/>
      <c r="G4" s="1"/>
      <c r="H4" s="1"/>
      <c r="I4" s="1"/>
      <c r="J4" s="1"/>
      <c r="K4" s="1"/>
      <c r="L4" s="1"/>
      <c r="M4" s="1"/>
      <c r="O4" s="1"/>
      <c r="P4" s="1"/>
      <c r="Q4" s="1" t="s">
        <v>3</v>
      </c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x14ac:dyDescent="0.25">
      <c r="A5"/>
      <c r="B5" s="1"/>
      <c r="C5" s="1"/>
      <c r="D5" s="1" t="s">
        <v>4</v>
      </c>
      <c r="E5" s="1"/>
      <c r="F5" s="1"/>
      <c r="G5" s="1"/>
      <c r="H5" s="1"/>
      <c r="I5" s="1"/>
      <c r="J5" s="1"/>
      <c r="K5" s="1"/>
      <c r="L5" s="1"/>
      <c r="M5" s="1"/>
      <c r="O5" s="1"/>
      <c r="P5" s="1"/>
      <c r="Q5" s="1" t="s">
        <v>4</v>
      </c>
      <c r="R5" s="1"/>
      <c r="S5" s="1"/>
      <c r="T5" s="1"/>
      <c r="U5" s="1"/>
      <c r="V5" s="1"/>
      <c r="W5" s="1"/>
      <c r="X5" s="1"/>
      <c r="Y5" s="1"/>
      <c r="Z5" s="1"/>
    </row>
    <row r="6" spans="1:26" s="2" customFormat="1" x14ac:dyDescent="0.25">
      <c r="A6"/>
      <c r="B6" s="1"/>
      <c r="C6" s="1"/>
      <c r="D6" s="1" t="s">
        <v>5</v>
      </c>
      <c r="E6" s="1"/>
      <c r="F6" s="1"/>
      <c r="G6" s="1"/>
      <c r="H6" s="1"/>
      <c r="I6" s="1"/>
      <c r="J6" s="1"/>
      <c r="K6" s="1"/>
      <c r="L6" s="1"/>
      <c r="M6" s="1"/>
      <c r="O6" s="1"/>
      <c r="P6" s="1"/>
      <c r="Q6" s="1" t="s">
        <v>5</v>
      </c>
      <c r="R6" s="1"/>
      <c r="S6" s="1"/>
      <c r="T6" s="1"/>
      <c r="U6" s="1"/>
      <c r="V6" s="1"/>
      <c r="W6" s="1"/>
      <c r="X6" s="1"/>
      <c r="Y6" s="1"/>
      <c r="Z6" s="1"/>
    </row>
    <row r="7" spans="1:26" s="2" customFormat="1" x14ac:dyDescent="0.25">
      <c r="A7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" customFormat="1" x14ac:dyDescent="0.25">
      <c r="A8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2" customFormat="1" ht="15.75" thickBot="1" x14ac:dyDescent="0.3">
      <c r="A9"/>
      <c r="B9"/>
      <c r="C9"/>
      <c r="D9"/>
      <c r="E9"/>
      <c r="F9"/>
      <c r="G9"/>
      <c r="H9"/>
      <c r="I9"/>
      <c r="J9"/>
      <c r="K9"/>
      <c r="L9"/>
      <c r="M9"/>
      <c r="O9"/>
      <c r="P9"/>
      <c r="Q9"/>
      <c r="R9"/>
      <c r="S9"/>
      <c r="T9"/>
      <c r="U9"/>
      <c r="V9"/>
      <c r="W9"/>
      <c r="X9"/>
      <c r="Y9"/>
      <c r="Z9"/>
    </row>
    <row r="10" spans="1:26" s="2" customFormat="1" ht="16.5" thickBot="1" x14ac:dyDescent="0.25">
      <c r="A10" s="3"/>
      <c r="B10" s="38" t="s">
        <v>6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0"/>
      <c r="O10" s="38" t="s">
        <v>6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0"/>
    </row>
    <row r="11" spans="1:26" s="2" customFormat="1" ht="15.75" thickBot="1" x14ac:dyDescent="0.3">
      <c r="A11" s="41"/>
      <c r="B11" s="41"/>
      <c r="C11" s="41"/>
      <c r="D11" s="41"/>
      <c r="E11"/>
      <c r="F11"/>
      <c r="G11"/>
      <c r="H11"/>
      <c r="I11"/>
      <c r="J11"/>
      <c r="K11"/>
      <c r="L11"/>
      <c r="M11"/>
      <c r="O11" s="41"/>
      <c r="P11" s="41"/>
      <c r="Q11" s="41"/>
      <c r="R11"/>
      <c r="S11"/>
      <c r="T11"/>
      <c r="U11"/>
      <c r="V11"/>
      <c r="W11"/>
      <c r="X11"/>
      <c r="Y11"/>
      <c r="Z11"/>
    </row>
    <row r="12" spans="1:26" s="2" customFormat="1" ht="20.25" customHeight="1" thickBot="1" x14ac:dyDescent="0.25">
      <c r="A12" s="4"/>
      <c r="B12" s="42" t="s">
        <v>7</v>
      </c>
      <c r="C12" s="43"/>
      <c r="D12" s="43"/>
      <c r="E12" s="44" t="s">
        <v>8</v>
      </c>
      <c r="F12" s="45"/>
      <c r="G12" s="45"/>
      <c r="H12" s="46"/>
      <c r="I12" s="55" t="s">
        <v>9</v>
      </c>
      <c r="J12" s="56"/>
      <c r="K12" s="56"/>
      <c r="L12" s="57"/>
      <c r="M12" s="58" t="s">
        <v>10</v>
      </c>
      <c r="O12" s="42" t="s">
        <v>7</v>
      </c>
      <c r="P12" s="43"/>
      <c r="Q12" s="43"/>
      <c r="R12" s="44" t="s">
        <v>8</v>
      </c>
      <c r="S12" s="45"/>
      <c r="T12" s="45"/>
      <c r="U12" s="46"/>
      <c r="V12" s="55" t="s">
        <v>9</v>
      </c>
      <c r="W12" s="56"/>
      <c r="X12" s="56"/>
      <c r="Y12" s="57"/>
      <c r="Z12" s="58" t="s">
        <v>10</v>
      </c>
    </row>
    <row r="13" spans="1:26" s="2" customFormat="1" ht="12.75" x14ac:dyDescent="0.2">
      <c r="A13" s="4"/>
      <c r="B13" s="61" t="s">
        <v>11</v>
      </c>
      <c r="C13" s="63" t="s">
        <v>12</v>
      </c>
      <c r="D13" s="64"/>
      <c r="E13" s="47" t="s">
        <v>13</v>
      </c>
      <c r="F13" s="5" t="s">
        <v>14</v>
      </c>
      <c r="G13" s="49" t="s">
        <v>15</v>
      </c>
      <c r="H13" s="51" t="s">
        <v>16</v>
      </c>
      <c r="I13" s="47" t="s">
        <v>13</v>
      </c>
      <c r="J13" s="6" t="s">
        <v>14</v>
      </c>
      <c r="K13" s="49" t="s">
        <v>15</v>
      </c>
      <c r="L13" s="53" t="s">
        <v>16</v>
      </c>
      <c r="M13" s="59"/>
      <c r="O13" s="61" t="s">
        <v>11</v>
      </c>
      <c r="P13" s="63" t="s">
        <v>12</v>
      </c>
      <c r="Q13" s="64"/>
      <c r="R13" s="47" t="s">
        <v>13</v>
      </c>
      <c r="S13" s="5" t="s">
        <v>14</v>
      </c>
      <c r="T13" s="49" t="s">
        <v>15</v>
      </c>
      <c r="U13" s="51" t="s">
        <v>16</v>
      </c>
      <c r="V13" s="47" t="s">
        <v>13</v>
      </c>
      <c r="W13" s="6" t="s">
        <v>14</v>
      </c>
      <c r="X13" s="49" t="s">
        <v>15</v>
      </c>
      <c r="Y13" s="53" t="s">
        <v>16</v>
      </c>
      <c r="Z13" s="59"/>
    </row>
    <row r="14" spans="1:26" ht="18.75" customHeight="1" thickBot="1" x14ac:dyDescent="0.3">
      <c r="A14" s="4"/>
      <c r="B14" s="62"/>
      <c r="C14" s="65"/>
      <c r="D14" s="66"/>
      <c r="E14" s="48"/>
      <c r="F14" s="7" t="s">
        <v>17</v>
      </c>
      <c r="G14" s="50"/>
      <c r="H14" s="52"/>
      <c r="I14" s="48"/>
      <c r="J14" s="7" t="s">
        <v>17</v>
      </c>
      <c r="K14" s="50"/>
      <c r="L14" s="54"/>
      <c r="M14" s="60"/>
      <c r="O14" s="62"/>
      <c r="P14" s="65"/>
      <c r="Q14" s="66"/>
      <c r="R14" s="48"/>
      <c r="S14" s="7" t="s">
        <v>17</v>
      </c>
      <c r="T14" s="50"/>
      <c r="U14" s="52"/>
      <c r="V14" s="48"/>
      <c r="W14" s="7" t="s">
        <v>17</v>
      </c>
      <c r="X14" s="50"/>
      <c r="Y14" s="54"/>
      <c r="Z14" s="60"/>
    </row>
    <row r="15" spans="1:26" x14ac:dyDescent="0.25">
      <c r="A15" s="4"/>
      <c r="B15" s="8">
        <v>1</v>
      </c>
      <c r="C15" s="67" t="s">
        <v>18</v>
      </c>
      <c r="D15" s="68"/>
      <c r="E15" s="9">
        <v>2</v>
      </c>
      <c r="F15" s="10">
        <v>12</v>
      </c>
      <c r="G15" s="11">
        <v>3615.99</v>
      </c>
      <c r="H15" s="12">
        <v>26</v>
      </c>
      <c r="I15" s="13">
        <v>2</v>
      </c>
      <c r="J15" s="10">
        <v>12</v>
      </c>
      <c r="K15" s="11">
        <v>3995.1</v>
      </c>
      <c r="L15" s="12">
        <v>25</v>
      </c>
      <c r="M15" s="14">
        <f>+(G15*F15*E15*H15/(12*30)+(+K15*J15*I15*L15/(12*30)))</f>
        <v>12926.216</v>
      </c>
      <c r="O15" s="8">
        <v>1</v>
      </c>
      <c r="P15" s="67" t="s">
        <v>18</v>
      </c>
      <c r="Q15" s="68"/>
      <c r="R15" s="9">
        <v>2</v>
      </c>
      <c r="S15" s="10">
        <v>12</v>
      </c>
      <c r="T15" s="11">
        <v>3615.99</v>
      </c>
      <c r="U15" s="12">
        <v>28</v>
      </c>
      <c r="V15" s="13">
        <v>2</v>
      </c>
      <c r="W15" s="10">
        <v>12</v>
      </c>
      <c r="X15" s="11">
        <v>3995.1</v>
      </c>
      <c r="Y15" s="12">
        <v>29</v>
      </c>
      <c r="Z15" s="14">
        <f>+(T15*S15*R15*U15/(12*30)+(+X15*W15*V15*Y15/(12*30)))</f>
        <v>14473.707999999999</v>
      </c>
    </row>
    <row r="16" spans="1:26" s="2" customFormat="1" ht="18.75" customHeight="1" x14ac:dyDescent="0.25">
      <c r="A16" s="4"/>
      <c r="B16" s="4"/>
      <c r="C16" s="1"/>
      <c r="D16" s="1"/>
      <c r="E16" s="15"/>
      <c r="F16" s="16"/>
      <c r="G16" s="17"/>
      <c r="H16" s="16"/>
      <c r="I16" s="18"/>
      <c r="J16" s="4"/>
      <c r="K16" s="19"/>
      <c r="L16" s="4"/>
      <c r="M16" s="20">
        <f>SUM(M15:M15)</f>
        <v>12926.216</v>
      </c>
      <c r="O16" s="4"/>
      <c r="P16" s="1"/>
      <c r="Q16" s="1"/>
      <c r="R16" s="15"/>
      <c r="S16" s="16"/>
      <c r="T16" s="17"/>
      <c r="U16" s="16"/>
      <c r="V16" s="18"/>
      <c r="W16" s="4"/>
      <c r="X16" s="19"/>
      <c r="Y16" s="4"/>
      <c r="Z16" s="20">
        <f>SUM(Z15:Z15)</f>
        <v>14473.707999999999</v>
      </c>
    </row>
    <row r="17" spans="1:26" s="2" customFormat="1" ht="12.75" customHeight="1" x14ac:dyDescent="0.25">
      <c r="A17" s="4"/>
      <c r="B17" s="21"/>
      <c r="C17" s="22"/>
      <c r="D17" s="1"/>
      <c r="E17" s="15"/>
      <c r="F17" s="16"/>
      <c r="G17" s="17"/>
      <c r="H17" s="16"/>
      <c r="I17" s="18"/>
      <c r="J17" s="4"/>
      <c r="K17" s="19"/>
      <c r="L17" s="4"/>
      <c r="M17" s="20"/>
      <c r="O17" s="21"/>
      <c r="P17" s="22"/>
      <c r="Q17" s="1"/>
      <c r="R17" s="15"/>
      <c r="S17" s="16"/>
      <c r="T17" s="17"/>
      <c r="U17" s="16"/>
      <c r="V17" s="18"/>
      <c r="W17" s="4"/>
      <c r="X17" s="19"/>
      <c r="Y17" s="4"/>
      <c r="Z17" s="20"/>
    </row>
    <row r="19" spans="1:26" s="21" customFormat="1" ht="15.75" x14ac:dyDescent="0.25">
      <c r="K19" s="69" t="s">
        <v>19</v>
      </c>
      <c r="L19" s="70"/>
      <c r="M19" s="23">
        <f>M16</f>
        <v>12926.216</v>
      </c>
      <c r="X19" s="69" t="s">
        <v>19</v>
      </c>
      <c r="Y19" s="70"/>
      <c r="Z19" s="23">
        <f>Z16</f>
        <v>14473.707999999999</v>
      </c>
    </row>
    <row r="20" spans="1:26" s="21" customFormat="1" x14ac:dyDescent="0.25"/>
    <row r="21" spans="1:26" ht="15.75" x14ac:dyDescent="0.25">
      <c r="C21" s="71" t="s">
        <v>20</v>
      </c>
      <c r="D21" s="71"/>
      <c r="G21" s="71" t="s">
        <v>21</v>
      </c>
      <c r="H21" s="71"/>
      <c r="I21" s="71"/>
      <c r="K21" s="24"/>
      <c r="L21" s="24"/>
      <c r="M21" s="25"/>
      <c r="N21"/>
      <c r="P21" s="71" t="s">
        <v>20</v>
      </c>
      <c r="Q21" s="71"/>
      <c r="T21" s="71" t="s">
        <v>21</v>
      </c>
      <c r="U21" s="71"/>
      <c r="V21" s="71"/>
      <c r="X21" s="24"/>
      <c r="Y21" s="24"/>
      <c r="Z21" s="25"/>
    </row>
    <row r="22" spans="1:26" x14ac:dyDescent="0.25">
      <c r="C22" s="71"/>
      <c r="D22" s="71"/>
      <c r="G22" s="71"/>
      <c r="H22" s="71"/>
      <c r="I22" s="71"/>
      <c r="M22" s="26"/>
      <c r="N22"/>
      <c r="P22" s="71"/>
      <c r="Q22" s="71"/>
      <c r="T22" s="71"/>
      <c r="U22" s="71"/>
      <c r="V22" s="71"/>
      <c r="Z22" s="26"/>
    </row>
    <row r="23" spans="1:26" x14ac:dyDescent="0.25">
      <c r="C23" s="71"/>
      <c r="D23" s="71"/>
      <c r="G23" s="71"/>
      <c r="H23" s="71"/>
      <c r="I23" s="71"/>
      <c r="M23" s="26"/>
      <c r="N23"/>
      <c r="P23" s="71"/>
      <c r="Q23" s="71"/>
      <c r="T23" s="71"/>
      <c r="U23" s="71"/>
      <c r="V23" s="71"/>
      <c r="Z23" s="26"/>
    </row>
    <row r="24" spans="1:26" x14ac:dyDescent="0.25">
      <c r="C24" s="71"/>
      <c r="D24" s="71"/>
      <c r="G24" s="71"/>
      <c r="H24" s="71"/>
      <c r="I24" s="71"/>
      <c r="L24" s="27" t="s">
        <v>22</v>
      </c>
      <c r="M24" s="20">
        <f>M19</f>
        <v>12926.216</v>
      </c>
      <c r="P24" s="71"/>
      <c r="Q24" s="71"/>
      <c r="T24" s="71"/>
      <c r="U24" s="71"/>
      <c r="V24" s="71"/>
      <c r="Y24" s="27" t="s">
        <v>22</v>
      </c>
      <c r="Z24" s="20">
        <f>Z19</f>
        <v>14473.707999999999</v>
      </c>
    </row>
    <row r="25" spans="1:26" x14ac:dyDescent="0.25">
      <c r="C25" s="71"/>
      <c r="D25" s="71"/>
      <c r="G25" s="71"/>
      <c r="H25" s="71"/>
      <c r="I25" s="71"/>
      <c r="L25" s="27" t="s">
        <v>23</v>
      </c>
      <c r="M25" s="28">
        <f>M19*0.18</f>
        <v>2326.7188799999999</v>
      </c>
      <c r="P25" s="71"/>
      <c r="Q25" s="71"/>
      <c r="T25" s="71"/>
      <c r="U25" s="71"/>
      <c r="V25" s="71"/>
      <c r="Y25" s="27" t="s">
        <v>23</v>
      </c>
      <c r="Z25" s="28">
        <f>Z19*0.18</f>
        <v>2605.2674399999996</v>
      </c>
    </row>
    <row r="26" spans="1:26" x14ac:dyDescent="0.25">
      <c r="C26" s="71"/>
      <c r="D26" s="71"/>
      <c r="G26" s="71"/>
      <c r="H26" s="71"/>
      <c r="I26" s="71"/>
      <c r="L26" s="27" t="s">
        <v>19</v>
      </c>
      <c r="M26" s="20">
        <f>SUM(M24:M25)</f>
        <v>15252.934880000001</v>
      </c>
      <c r="P26" s="71"/>
      <c r="Q26" s="71"/>
      <c r="T26" s="71"/>
      <c r="U26" s="71"/>
      <c r="V26" s="71"/>
      <c r="Y26" s="27" t="s">
        <v>19</v>
      </c>
      <c r="Z26" s="20">
        <f>SUM(Z24:Z25)</f>
        <v>17078.975439999998</v>
      </c>
    </row>
    <row r="28" spans="1:26" ht="15.75" thickBot="1" x14ac:dyDescent="0.3"/>
    <row r="29" spans="1:26" ht="15.75" thickBot="1" x14ac:dyDescent="0.3">
      <c r="L29" s="31" t="s">
        <v>39</v>
      </c>
      <c r="M29" s="32">
        <f>Z26-M26</f>
        <v>1826.0405599999976</v>
      </c>
      <c r="N29" s="33"/>
      <c r="O29" s="30"/>
      <c r="P29" s="30"/>
    </row>
    <row r="32" spans="1:26" x14ac:dyDescent="0.25">
      <c r="D32" s="1" t="s">
        <v>0</v>
      </c>
      <c r="L32" s="36" t="s">
        <v>25</v>
      </c>
      <c r="M32" s="36"/>
      <c r="Q32" s="1" t="s">
        <v>0</v>
      </c>
      <c r="Y32" s="36" t="s">
        <v>25</v>
      </c>
      <c r="Z32" s="36"/>
    </row>
    <row r="33" spans="1:26" s="2" customFormat="1" x14ac:dyDescent="0.25">
      <c r="A33"/>
      <c r="B33" s="1"/>
      <c r="C33" s="1"/>
      <c r="D33" s="1" t="s">
        <v>2</v>
      </c>
      <c r="E33" s="1"/>
      <c r="F33" s="1"/>
      <c r="G33" s="1"/>
      <c r="H33" s="1"/>
      <c r="I33" s="1"/>
      <c r="J33" s="1"/>
      <c r="L33" s="37"/>
      <c r="M33" s="37"/>
      <c r="O33" s="1"/>
      <c r="P33" s="1"/>
      <c r="Q33" s="1" t="s">
        <v>2</v>
      </c>
      <c r="R33" s="1"/>
      <c r="S33" s="1"/>
      <c r="T33" s="1"/>
      <c r="U33" s="1"/>
      <c r="V33" s="1"/>
      <c r="W33" s="1"/>
      <c r="Y33" s="37"/>
      <c r="Z33" s="37"/>
    </row>
    <row r="34" spans="1:26" s="2" customFormat="1" x14ac:dyDescent="0.25">
      <c r="A34"/>
      <c r="B34" s="1"/>
      <c r="C34" s="1"/>
      <c r="D34" s="1" t="s">
        <v>3</v>
      </c>
      <c r="E34" s="1"/>
      <c r="F34" s="1"/>
      <c r="G34" s="1"/>
      <c r="H34" s="1"/>
      <c r="I34" s="1"/>
      <c r="J34" s="1"/>
      <c r="K34" s="1"/>
      <c r="L34" s="1"/>
      <c r="M34" s="1"/>
      <c r="O34" s="1"/>
      <c r="P34" s="1"/>
      <c r="Q34" s="1" t="s">
        <v>3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s="2" customFormat="1" x14ac:dyDescent="0.25">
      <c r="A35"/>
      <c r="B35" s="1"/>
      <c r="C35" s="1"/>
      <c r="D35" s="1" t="s">
        <v>24</v>
      </c>
      <c r="E35" s="1"/>
      <c r="F35" s="1"/>
      <c r="G35" s="1"/>
      <c r="H35" s="1"/>
      <c r="I35" s="1"/>
      <c r="J35" s="1"/>
      <c r="K35" s="1"/>
      <c r="L35" s="1"/>
      <c r="M35" s="1"/>
      <c r="O35" s="1"/>
      <c r="P35" s="1"/>
      <c r="Q35" s="1" t="s">
        <v>26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s="2" customFormat="1" x14ac:dyDescent="0.25">
      <c r="A36"/>
      <c r="B36" s="1"/>
      <c r="C36" s="1"/>
      <c r="D36" s="1" t="s">
        <v>5</v>
      </c>
      <c r="E36" s="1"/>
      <c r="F36" s="1"/>
      <c r="G36" s="1"/>
      <c r="H36" s="1"/>
      <c r="I36" s="1"/>
      <c r="J36" s="1"/>
      <c r="K36" s="1"/>
      <c r="L36" s="1"/>
      <c r="M36" s="1"/>
      <c r="O36" s="1"/>
      <c r="P36" s="1"/>
      <c r="Q36" s="1" t="s">
        <v>5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s="2" customFormat="1" x14ac:dyDescent="0.25">
      <c r="A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2" customFormat="1" x14ac:dyDescent="0.25">
      <c r="A3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2" customFormat="1" ht="15.75" thickBo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O39"/>
      <c r="P39"/>
      <c r="Q39"/>
      <c r="R39"/>
      <c r="S39"/>
      <c r="T39"/>
      <c r="U39"/>
      <c r="V39"/>
      <c r="W39"/>
      <c r="X39"/>
      <c r="Y39"/>
      <c r="Z39"/>
    </row>
    <row r="40" spans="1:26" s="2" customFormat="1" ht="16.5" thickBot="1" x14ac:dyDescent="0.25">
      <c r="A40" s="3"/>
      <c r="B40" s="38" t="s">
        <v>6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40"/>
      <c r="O40" s="38" t="s">
        <v>6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40"/>
    </row>
    <row r="41" spans="1:26" s="2" customFormat="1" ht="15.75" thickBot="1" x14ac:dyDescent="0.3">
      <c r="A41" s="41"/>
      <c r="B41" s="41"/>
      <c r="C41" s="41"/>
      <c r="D41" s="41"/>
      <c r="E41"/>
      <c r="F41"/>
      <c r="G41"/>
      <c r="H41"/>
      <c r="I41"/>
      <c r="J41"/>
      <c r="K41"/>
      <c r="L41"/>
      <c r="M41"/>
      <c r="O41" s="41"/>
      <c r="P41" s="41"/>
      <c r="Q41" s="41"/>
      <c r="R41"/>
      <c r="S41"/>
      <c r="T41"/>
      <c r="U41"/>
      <c r="V41"/>
      <c r="W41"/>
      <c r="X41"/>
      <c r="Y41"/>
      <c r="Z41"/>
    </row>
    <row r="42" spans="1:26" s="2" customFormat="1" ht="20.25" customHeight="1" thickBot="1" x14ac:dyDescent="0.25">
      <c r="A42" s="4"/>
      <c r="B42" s="42" t="s">
        <v>7</v>
      </c>
      <c r="C42" s="43"/>
      <c r="D42" s="43"/>
      <c r="E42" s="44" t="s">
        <v>8</v>
      </c>
      <c r="F42" s="45"/>
      <c r="G42" s="45"/>
      <c r="H42" s="46"/>
      <c r="I42" s="55" t="s">
        <v>9</v>
      </c>
      <c r="J42" s="56"/>
      <c r="K42" s="56"/>
      <c r="L42" s="57"/>
      <c r="M42" s="58" t="s">
        <v>10</v>
      </c>
      <c r="O42" s="42" t="s">
        <v>7</v>
      </c>
      <c r="P42" s="43"/>
      <c r="Q42" s="43"/>
      <c r="R42" s="44" t="s">
        <v>8</v>
      </c>
      <c r="S42" s="45"/>
      <c r="T42" s="45"/>
      <c r="U42" s="46"/>
      <c r="V42" s="55" t="s">
        <v>9</v>
      </c>
      <c r="W42" s="56"/>
      <c r="X42" s="56"/>
      <c r="Y42" s="57"/>
      <c r="Z42" s="58" t="s">
        <v>10</v>
      </c>
    </row>
    <row r="43" spans="1:26" s="2" customFormat="1" ht="12.75" x14ac:dyDescent="0.2">
      <c r="A43" s="4"/>
      <c r="B43" s="61" t="s">
        <v>11</v>
      </c>
      <c r="C43" s="63" t="s">
        <v>12</v>
      </c>
      <c r="D43" s="64"/>
      <c r="E43" s="47" t="s">
        <v>13</v>
      </c>
      <c r="F43" s="5" t="s">
        <v>14</v>
      </c>
      <c r="G43" s="49" t="s">
        <v>15</v>
      </c>
      <c r="H43" s="51" t="s">
        <v>16</v>
      </c>
      <c r="I43" s="47" t="s">
        <v>13</v>
      </c>
      <c r="J43" s="6" t="s">
        <v>14</v>
      </c>
      <c r="K43" s="49" t="s">
        <v>15</v>
      </c>
      <c r="L43" s="53" t="s">
        <v>16</v>
      </c>
      <c r="M43" s="59"/>
      <c r="O43" s="61" t="s">
        <v>11</v>
      </c>
      <c r="P43" s="63" t="s">
        <v>12</v>
      </c>
      <c r="Q43" s="64"/>
      <c r="R43" s="47" t="s">
        <v>13</v>
      </c>
      <c r="S43" s="5" t="s">
        <v>14</v>
      </c>
      <c r="T43" s="49" t="s">
        <v>15</v>
      </c>
      <c r="U43" s="51" t="s">
        <v>16</v>
      </c>
      <c r="V43" s="47" t="s">
        <v>13</v>
      </c>
      <c r="W43" s="6" t="s">
        <v>14</v>
      </c>
      <c r="X43" s="49" t="s">
        <v>15</v>
      </c>
      <c r="Y43" s="53" t="s">
        <v>16</v>
      </c>
      <c r="Z43" s="59"/>
    </row>
    <row r="44" spans="1:26" ht="18.75" customHeight="1" thickBot="1" x14ac:dyDescent="0.3">
      <c r="A44" s="4"/>
      <c r="B44" s="62"/>
      <c r="C44" s="65"/>
      <c r="D44" s="66"/>
      <c r="E44" s="48"/>
      <c r="F44" s="7" t="s">
        <v>17</v>
      </c>
      <c r="G44" s="50"/>
      <c r="H44" s="52"/>
      <c r="I44" s="48"/>
      <c r="J44" s="7" t="s">
        <v>17</v>
      </c>
      <c r="K44" s="50"/>
      <c r="L44" s="54"/>
      <c r="M44" s="60"/>
      <c r="O44" s="62"/>
      <c r="P44" s="65"/>
      <c r="Q44" s="66"/>
      <c r="R44" s="48"/>
      <c r="S44" s="7" t="s">
        <v>17</v>
      </c>
      <c r="T44" s="50"/>
      <c r="U44" s="52"/>
      <c r="V44" s="48"/>
      <c r="W44" s="7" t="s">
        <v>17</v>
      </c>
      <c r="X44" s="50"/>
      <c r="Y44" s="54"/>
      <c r="Z44" s="60"/>
    </row>
    <row r="45" spans="1:26" x14ac:dyDescent="0.25">
      <c r="A45" s="4"/>
      <c r="B45" s="8">
        <v>1</v>
      </c>
      <c r="C45" s="67" t="s">
        <v>18</v>
      </c>
      <c r="D45" s="68"/>
      <c r="E45" s="9">
        <v>2</v>
      </c>
      <c r="F45" s="10">
        <v>12</v>
      </c>
      <c r="G45" s="11">
        <v>3615.99</v>
      </c>
      <c r="H45" s="12">
        <v>27</v>
      </c>
      <c r="I45" s="13">
        <v>2</v>
      </c>
      <c r="J45" s="10">
        <v>12</v>
      </c>
      <c r="K45" s="11">
        <v>3995.1</v>
      </c>
      <c r="L45" s="12">
        <v>28</v>
      </c>
      <c r="M45" s="14">
        <f>+(G45*F45*E45*H45/(12*30)+(+K45*J45*I45*L45/(12*30)))</f>
        <v>13966.302</v>
      </c>
      <c r="O45" s="8">
        <v>1</v>
      </c>
      <c r="P45" s="67" t="s">
        <v>18</v>
      </c>
      <c r="Q45" s="68"/>
      <c r="R45" s="9">
        <v>2</v>
      </c>
      <c r="S45" s="10">
        <v>12</v>
      </c>
      <c r="T45" s="11">
        <v>3615.99</v>
      </c>
      <c r="U45" s="29">
        <v>29</v>
      </c>
      <c r="V45" s="13">
        <v>2</v>
      </c>
      <c r="W45" s="10">
        <v>12</v>
      </c>
      <c r="X45" s="11">
        <v>3995.1</v>
      </c>
      <c r="Y45" s="12">
        <v>29</v>
      </c>
      <c r="Z45" s="14">
        <f>+(T45*S45*R45*U45/(12*30)+(+X45*W45*V45*Y45/(12*30)))</f>
        <v>14714.773999999998</v>
      </c>
    </row>
    <row r="46" spans="1:26" s="2" customFormat="1" ht="18.75" customHeight="1" x14ac:dyDescent="0.25">
      <c r="A46" s="4"/>
      <c r="B46" s="4"/>
      <c r="C46" s="1"/>
      <c r="D46" s="1"/>
      <c r="E46" s="15"/>
      <c r="F46" s="16"/>
      <c r="G46" s="17"/>
      <c r="H46" s="16"/>
      <c r="I46" s="18"/>
      <c r="J46" s="4"/>
      <c r="K46" s="19"/>
      <c r="L46" s="4"/>
      <c r="M46" s="20">
        <f>SUM(M45:M45)</f>
        <v>13966.302</v>
      </c>
      <c r="O46" s="4"/>
      <c r="P46" s="1"/>
      <c r="Q46" s="1"/>
      <c r="R46" s="15"/>
      <c r="S46" s="16"/>
      <c r="T46" s="17"/>
      <c r="U46" s="16"/>
      <c r="V46" s="18"/>
      <c r="W46" s="4"/>
      <c r="X46" s="19"/>
      <c r="Y46" s="4"/>
      <c r="Z46" s="20">
        <f>SUM(Z45:Z45)</f>
        <v>14714.773999999998</v>
      </c>
    </row>
    <row r="47" spans="1:26" s="2" customFormat="1" ht="12.75" customHeight="1" x14ac:dyDescent="0.25">
      <c r="A47" s="4"/>
      <c r="B47" s="21"/>
      <c r="C47" s="22"/>
      <c r="D47" s="1"/>
      <c r="E47" s="15"/>
      <c r="F47" s="16"/>
      <c r="G47" s="17"/>
      <c r="H47" s="16"/>
      <c r="I47" s="18"/>
      <c r="J47" s="4"/>
      <c r="K47" s="19"/>
      <c r="L47" s="4"/>
      <c r="M47" s="20"/>
      <c r="O47" s="21"/>
      <c r="P47" s="22"/>
      <c r="Q47" s="1"/>
      <c r="R47" s="15"/>
      <c r="S47" s="16"/>
      <c r="T47" s="17"/>
      <c r="U47" s="16"/>
      <c r="V47" s="18"/>
      <c r="W47" s="4"/>
      <c r="X47" s="19"/>
      <c r="Y47" s="4"/>
      <c r="Z47" s="20"/>
    </row>
    <row r="49" spans="1:26" s="21" customFormat="1" ht="15.75" x14ac:dyDescent="0.25">
      <c r="K49" s="69" t="s">
        <v>19</v>
      </c>
      <c r="L49" s="70"/>
      <c r="M49" s="23">
        <f>M46</f>
        <v>13966.302</v>
      </c>
      <c r="X49" s="69" t="s">
        <v>19</v>
      </c>
      <c r="Y49" s="70"/>
      <c r="Z49" s="23">
        <f>Z46</f>
        <v>14714.773999999998</v>
      </c>
    </row>
    <row r="50" spans="1:26" s="21" customFormat="1" x14ac:dyDescent="0.25"/>
    <row r="51" spans="1:26" ht="15.75" x14ac:dyDescent="0.25">
      <c r="C51" s="71" t="s">
        <v>20</v>
      </c>
      <c r="D51" s="71"/>
      <c r="G51" s="71" t="s">
        <v>21</v>
      </c>
      <c r="H51" s="71"/>
      <c r="I51" s="71"/>
      <c r="K51" s="24"/>
      <c r="L51" s="24"/>
      <c r="M51" s="25"/>
      <c r="N51"/>
      <c r="P51" s="71" t="s">
        <v>20</v>
      </c>
      <c r="Q51" s="71"/>
      <c r="T51" s="71" t="s">
        <v>21</v>
      </c>
      <c r="U51" s="71"/>
      <c r="V51" s="71"/>
      <c r="X51" s="24"/>
      <c r="Y51" s="24"/>
      <c r="Z51" s="25"/>
    </row>
    <row r="52" spans="1:26" x14ac:dyDescent="0.25">
      <c r="C52" s="71"/>
      <c r="D52" s="71"/>
      <c r="G52" s="71"/>
      <c r="H52" s="71"/>
      <c r="I52" s="71"/>
      <c r="M52" s="26"/>
      <c r="N52"/>
      <c r="P52" s="71"/>
      <c r="Q52" s="71"/>
      <c r="T52" s="71"/>
      <c r="U52" s="71"/>
      <c r="V52" s="71"/>
      <c r="Z52" s="26"/>
    </row>
    <row r="53" spans="1:26" x14ac:dyDescent="0.25">
      <c r="C53" s="71"/>
      <c r="D53" s="71"/>
      <c r="G53" s="71"/>
      <c r="H53" s="71"/>
      <c r="I53" s="71"/>
      <c r="M53" s="26"/>
      <c r="N53"/>
      <c r="P53" s="71"/>
      <c r="Q53" s="71"/>
      <c r="T53" s="71"/>
      <c r="U53" s="71"/>
      <c r="V53" s="71"/>
      <c r="Z53" s="26"/>
    </row>
    <row r="54" spans="1:26" x14ac:dyDescent="0.25">
      <c r="C54" s="71"/>
      <c r="D54" s="71"/>
      <c r="G54" s="71"/>
      <c r="H54" s="71"/>
      <c r="I54" s="71"/>
      <c r="L54" s="27" t="s">
        <v>22</v>
      </c>
      <c r="M54" s="20">
        <f>M49</f>
        <v>13966.302</v>
      </c>
      <c r="P54" s="71"/>
      <c r="Q54" s="71"/>
      <c r="T54" s="71"/>
      <c r="U54" s="71"/>
      <c r="V54" s="71"/>
      <c r="Y54" s="27" t="s">
        <v>22</v>
      </c>
      <c r="Z54" s="20">
        <f>Z49</f>
        <v>14714.773999999998</v>
      </c>
    </row>
    <row r="55" spans="1:26" x14ac:dyDescent="0.25">
      <c r="C55" s="71"/>
      <c r="D55" s="71"/>
      <c r="G55" s="71"/>
      <c r="H55" s="71"/>
      <c r="I55" s="71"/>
      <c r="L55" s="27" t="s">
        <v>23</v>
      </c>
      <c r="M55" s="28">
        <f>M49*0.18</f>
        <v>2513.9343599999997</v>
      </c>
      <c r="P55" s="71"/>
      <c r="Q55" s="71"/>
      <c r="T55" s="71"/>
      <c r="U55" s="71"/>
      <c r="V55" s="71"/>
      <c r="Y55" s="27" t="s">
        <v>23</v>
      </c>
      <c r="Z55" s="28">
        <f>Z49*0.18</f>
        <v>2648.6593199999993</v>
      </c>
    </row>
    <row r="56" spans="1:26" x14ac:dyDescent="0.25">
      <c r="C56" s="71"/>
      <c r="D56" s="71"/>
      <c r="G56" s="71"/>
      <c r="H56" s="71"/>
      <c r="I56" s="71"/>
      <c r="L56" s="27" t="s">
        <v>19</v>
      </c>
      <c r="M56" s="20">
        <f>SUM(M54:M55)</f>
        <v>16480.236359999999</v>
      </c>
      <c r="P56" s="71"/>
      <c r="Q56" s="71"/>
      <c r="T56" s="71"/>
      <c r="U56" s="71"/>
      <c r="V56" s="71"/>
      <c r="Y56" s="27" t="s">
        <v>19</v>
      </c>
      <c r="Z56" s="20">
        <f>SUM(Z54:Z55)</f>
        <v>17363.433319999996</v>
      </c>
    </row>
    <row r="58" spans="1:26" ht="15.75" thickBot="1" x14ac:dyDescent="0.3"/>
    <row r="59" spans="1:26" ht="15.75" thickBot="1" x14ac:dyDescent="0.3">
      <c r="L59" s="31" t="s">
        <v>39</v>
      </c>
      <c r="M59" s="32">
        <f>Z56-M56</f>
        <v>883.19695999999749</v>
      </c>
      <c r="N59" s="33"/>
    </row>
    <row r="63" spans="1:26" x14ac:dyDescent="0.25">
      <c r="D63" s="1" t="s">
        <v>0</v>
      </c>
      <c r="L63" s="36" t="s">
        <v>27</v>
      </c>
      <c r="M63" s="36"/>
      <c r="Q63" s="1" t="s">
        <v>0</v>
      </c>
      <c r="Y63" s="36" t="s">
        <v>27</v>
      </c>
      <c r="Z63" s="36"/>
    </row>
    <row r="64" spans="1:26" s="2" customFormat="1" x14ac:dyDescent="0.25">
      <c r="A64"/>
      <c r="B64" s="1"/>
      <c r="C64" s="1"/>
      <c r="D64" s="1" t="s">
        <v>2</v>
      </c>
      <c r="E64" s="1"/>
      <c r="F64" s="1"/>
      <c r="G64" s="1"/>
      <c r="H64" s="1"/>
      <c r="I64" s="1"/>
      <c r="J64" s="1"/>
      <c r="L64" s="37"/>
      <c r="M64" s="37"/>
      <c r="O64" s="1"/>
      <c r="P64" s="1"/>
      <c r="Q64" s="1" t="s">
        <v>2</v>
      </c>
      <c r="R64" s="1"/>
      <c r="S64" s="1"/>
      <c r="T64" s="1"/>
      <c r="U64" s="1"/>
      <c r="V64" s="1"/>
      <c r="W64" s="1"/>
      <c r="Y64" s="37"/>
      <c r="Z64" s="37"/>
    </row>
    <row r="65" spans="1:26" s="2" customFormat="1" x14ac:dyDescent="0.25">
      <c r="A65"/>
      <c r="B65" s="1"/>
      <c r="C65" s="1"/>
      <c r="D65" s="1" t="s">
        <v>3</v>
      </c>
      <c r="E65" s="1"/>
      <c r="F65" s="1"/>
      <c r="G65" s="1"/>
      <c r="H65" s="1"/>
      <c r="I65" s="1"/>
      <c r="J65" s="1"/>
      <c r="K65" s="1"/>
      <c r="L65" s="1"/>
      <c r="M65" s="1"/>
      <c r="O65" s="1"/>
      <c r="P65" s="1"/>
      <c r="Q65" s="1" t="s">
        <v>3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s="2" customFormat="1" x14ac:dyDescent="0.25">
      <c r="A66"/>
      <c r="B66" s="1"/>
      <c r="C66" s="1"/>
      <c r="D66" s="1" t="s">
        <v>28</v>
      </c>
      <c r="E66" s="1"/>
      <c r="F66" s="1"/>
      <c r="G66" s="1"/>
      <c r="H66" s="1"/>
      <c r="I66" s="1"/>
      <c r="J66" s="1"/>
      <c r="K66" s="1"/>
      <c r="L66" s="1"/>
      <c r="M66" s="1"/>
      <c r="O66" s="1"/>
      <c r="P66" s="1"/>
      <c r="Q66" s="1" t="s">
        <v>29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s="2" customFormat="1" x14ac:dyDescent="0.25">
      <c r="A67"/>
      <c r="B67" s="1"/>
      <c r="C67" s="1"/>
      <c r="D67" s="1" t="s">
        <v>5</v>
      </c>
      <c r="E67" s="1"/>
      <c r="F67" s="1"/>
      <c r="G67" s="1"/>
      <c r="H67" s="1"/>
      <c r="I67" s="1"/>
      <c r="J67" s="1"/>
      <c r="K67" s="1"/>
      <c r="L67" s="1"/>
      <c r="M67" s="1"/>
      <c r="O67" s="1"/>
      <c r="P67" s="1"/>
      <c r="Q67" s="1" t="s">
        <v>5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s="2" customFormat="1" x14ac:dyDescent="0.25">
      <c r="A6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s="2" customFormat="1" x14ac:dyDescent="0.25">
      <c r="A6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2" customFormat="1" ht="15.75" thickBo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O70"/>
      <c r="P70"/>
      <c r="Q70"/>
      <c r="R70"/>
      <c r="S70"/>
      <c r="T70"/>
      <c r="U70"/>
      <c r="V70"/>
      <c r="W70"/>
      <c r="X70"/>
      <c r="Y70"/>
      <c r="Z70"/>
    </row>
    <row r="71" spans="1:26" s="2" customFormat="1" ht="16.5" thickBot="1" x14ac:dyDescent="0.25">
      <c r="A71" s="3"/>
      <c r="B71" s="38" t="s">
        <v>6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40"/>
      <c r="O71" s="38" t="s">
        <v>6</v>
      </c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40"/>
    </row>
    <row r="72" spans="1:26" s="2" customFormat="1" ht="15.75" thickBot="1" x14ac:dyDescent="0.3">
      <c r="A72" s="41"/>
      <c r="B72" s="41"/>
      <c r="C72" s="41"/>
      <c r="D72" s="41"/>
      <c r="E72"/>
      <c r="F72"/>
      <c r="G72"/>
      <c r="H72"/>
      <c r="I72"/>
      <c r="J72"/>
      <c r="K72"/>
      <c r="L72"/>
      <c r="M72"/>
      <c r="O72" s="41"/>
      <c r="P72" s="41"/>
      <c r="Q72" s="41"/>
      <c r="R72"/>
      <c r="S72"/>
      <c r="T72"/>
      <c r="U72"/>
      <c r="V72"/>
      <c r="W72"/>
      <c r="X72"/>
      <c r="Y72"/>
      <c r="Z72"/>
    </row>
    <row r="73" spans="1:26" s="2" customFormat="1" ht="20.25" customHeight="1" thickBot="1" x14ac:dyDescent="0.25">
      <c r="A73" s="4"/>
      <c r="B73" s="42" t="s">
        <v>7</v>
      </c>
      <c r="C73" s="43"/>
      <c r="D73" s="43"/>
      <c r="E73" s="44" t="s">
        <v>8</v>
      </c>
      <c r="F73" s="45"/>
      <c r="G73" s="45"/>
      <c r="H73" s="46"/>
      <c r="I73" s="55" t="s">
        <v>9</v>
      </c>
      <c r="J73" s="56"/>
      <c r="K73" s="56"/>
      <c r="L73" s="57"/>
      <c r="M73" s="58" t="s">
        <v>10</v>
      </c>
      <c r="O73" s="42" t="s">
        <v>7</v>
      </c>
      <c r="P73" s="43"/>
      <c r="Q73" s="43"/>
      <c r="R73" s="44" t="s">
        <v>8</v>
      </c>
      <c r="S73" s="45"/>
      <c r="T73" s="45"/>
      <c r="U73" s="46"/>
      <c r="V73" s="55" t="s">
        <v>9</v>
      </c>
      <c r="W73" s="56"/>
      <c r="X73" s="56"/>
      <c r="Y73" s="57"/>
      <c r="Z73" s="58" t="s">
        <v>10</v>
      </c>
    </row>
    <row r="74" spans="1:26" s="2" customFormat="1" ht="12.75" x14ac:dyDescent="0.2">
      <c r="A74" s="4"/>
      <c r="B74" s="61" t="s">
        <v>11</v>
      </c>
      <c r="C74" s="63" t="s">
        <v>12</v>
      </c>
      <c r="D74" s="64"/>
      <c r="E74" s="47" t="s">
        <v>13</v>
      </c>
      <c r="F74" s="5" t="s">
        <v>14</v>
      </c>
      <c r="G74" s="49" t="s">
        <v>15</v>
      </c>
      <c r="H74" s="51" t="s">
        <v>16</v>
      </c>
      <c r="I74" s="47" t="s">
        <v>13</v>
      </c>
      <c r="J74" s="6" t="s">
        <v>14</v>
      </c>
      <c r="K74" s="49" t="s">
        <v>15</v>
      </c>
      <c r="L74" s="53" t="s">
        <v>16</v>
      </c>
      <c r="M74" s="59"/>
      <c r="O74" s="61" t="s">
        <v>11</v>
      </c>
      <c r="P74" s="63" t="s">
        <v>12</v>
      </c>
      <c r="Q74" s="64"/>
      <c r="R74" s="47" t="s">
        <v>13</v>
      </c>
      <c r="S74" s="5" t="s">
        <v>14</v>
      </c>
      <c r="T74" s="49" t="s">
        <v>15</v>
      </c>
      <c r="U74" s="51" t="s">
        <v>16</v>
      </c>
      <c r="V74" s="47" t="s">
        <v>13</v>
      </c>
      <c r="W74" s="6" t="s">
        <v>14</v>
      </c>
      <c r="X74" s="49" t="s">
        <v>15</v>
      </c>
      <c r="Y74" s="53" t="s">
        <v>16</v>
      </c>
      <c r="Z74" s="59"/>
    </row>
    <row r="75" spans="1:26" ht="18.75" customHeight="1" thickBot="1" x14ac:dyDescent="0.3">
      <c r="A75" s="4"/>
      <c r="B75" s="62"/>
      <c r="C75" s="65"/>
      <c r="D75" s="66"/>
      <c r="E75" s="48"/>
      <c r="F75" s="7" t="s">
        <v>17</v>
      </c>
      <c r="G75" s="50"/>
      <c r="H75" s="52"/>
      <c r="I75" s="48"/>
      <c r="J75" s="7" t="s">
        <v>17</v>
      </c>
      <c r="K75" s="50"/>
      <c r="L75" s="54"/>
      <c r="M75" s="60"/>
      <c r="O75" s="62"/>
      <c r="P75" s="65"/>
      <c r="Q75" s="66"/>
      <c r="R75" s="48"/>
      <c r="S75" s="7" t="s">
        <v>17</v>
      </c>
      <c r="T75" s="50"/>
      <c r="U75" s="52"/>
      <c r="V75" s="48"/>
      <c r="W75" s="7" t="s">
        <v>17</v>
      </c>
      <c r="X75" s="50"/>
      <c r="Y75" s="54"/>
      <c r="Z75" s="60"/>
    </row>
    <row r="76" spans="1:26" x14ac:dyDescent="0.25">
      <c r="A76" s="4"/>
      <c r="B76" s="8">
        <v>1</v>
      </c>
      <c r="C76" s="67" t="s">
        <v>18</v>
      </c>
      <c r="D76" s="68"/>
      <c r="E76" s="9">
        <v>2</v>
      </c>
      <c r="F76" s="10">
        <v>12</v>
      </c>
      <c r="G76" s="11">
        <v>3615.99</v>
      </c>
      <c r="H76" s="12">
        <v>28</v>
      </c>
      <c r="I76" s="13">
        <v>2</v>
      </c>
      <c r="J76" s="10">
        <v>12</v>
      </c>
      <c r="K76" s="11">
        <v>3995.1</v>
      </c>
      <c r="L76" s="12">
        <v>26</v>
      </c>
      <c r="M76" s="14">
        <f>+(G76*F76*E76*H76/(12*30)+(+K76*J76*I76*L76/(12*30)))</f>
        <v>13674.687999999998</v>
      </c>
      <c r="O76" s="8">
        <v>1</v>
      </c>
      <c r="P76" s="67" t="s">
        <v>18</v>
      </c>
      <c r="Q76" s="68"/>
      <c r="R76" s="9">
        <v>2</v>
      </c>
      <c r="S76" s="10">
        <v>12</v>
      </c>
      <c r="T76" s="11">
        <v>3615.99</v>
      </c>
      <c r="U76" s="12">
        <v>29</v>
      </c>
      <c r="V76" s="13">
        <v>2</v>
      </c>
      <c r="W76" s="10">
        <v>12</v>
      </c>
      <c r="X76" s="11">
        <v>3995.1</v>
      </c>
      <c r="Y76" s="12">
        <v>28</v>
      </c>
      <c r="Z76" s="14">
        <f>+(T76*S76*R76*U76/(12*30)+(+X76*W76*V76*Y76/(12*30)))</f>
        <v>14448.433999999999</v>
      </c>
    </row>
    <row r="77" spans="1:26" s="2" customFormat="1" ht="18.75" customHeight="1" x14ac:dyDescent="0.25">
      <c r="A77" s="4"/>
      <c r="B77" s="4"/>
      <c r="C77" s="1"/>
      <c r="D77" s="1"/>
      <c r="E77" s="15"/>
      <c r="F77" s="16"/>
      <c r="G77" s="17"/>
      <c r="H77" s="16"/>
      <c r="I77" s="18"/>
      <c r="J77" s="4"/>
      <c r="K77" s="19"/>
      <c r="L77" s="4"/>
      <c r="M77" s="20">
        <f>SUM(M76:M76)</f>
        <v>13674.687999999998</v>
      </c>
      <c r="O77" s="4"/>
      <c r="P77" s="1"/>
      <c r="Q77" s="1"/>
      <c r="R77" s="15"/>
      <c r="S77" s="16"/>
      <c r="T77" s="17"/>
      <c r="U77" s="16"/>
      <c r="V77" s="18"/>
      <c r="W77" s="4"/>
      <c r="X77" s="19"/>
      <c r="Y77" s="4"/>
      <c r="Z77" s="20">
        <f>SUM(Z76:Z76)</f>
        <v>14448.433999999999</v>
      </c>
    </row>
    <row r="78" spans="1:26" s="2" customFormat="1" ht="12.75" customHeight="1" x14ac:dyDescent="0.25">
      <c r="A78" s="4"/>
      <c r="B78" s="21"/>
      <c r="C78" s="22"/>
      <c r="D78" s="1"/>
      <c r="E78" s="15"/>
      <c r="F78" s="16"/>
      <c r="G78" s="17"/>
      <c r="H78" s="16"/>
      <c r="I78" s="18"/>
      <c r="J78" s="4"/>
      <c r="K78" s="19"/>
      <c r="L78" s="4"/>
      <c r="M78" s="20"/>
      <c r="O78" s="21"/>
      <c r="P78" s="22"/>
      <c r="Q78" s="1"/>
      <c r="R78" s="15"/>
      <c r="S78" s="16"/>
      <c r="T78" s="17"/>
      <c r="U78" s="16"/>
      <c r="V78" s="18"/>
      <c r="W78" s="4"/>
      <c r="X78" s="19"/>
      <c r="Y78" s="4"/>
      <c r="Z78" s="20"/>
    </row>
    <row r="80" spans="1:26" s="21" customFormat="1" ht="15.75" x14ac:dyDescent="0.25">
      <c r="K80" s="69" t="s">
        <v>19</v>
      </c>
      <c r="L80" s="70"/>
      <c r="M80" s="23">
        <f>M77</f>
        <v>13674.687999999998</v>
      </c>
      <c r="X80" s="69" t="s">
        <v>19</v>
      </c>
      <c r="Y80" s="70"/>
      <c r="Z80" s="23">
        <f>Z77</f>
        <v>14448.433999999999</v>
      </c>
    </row>
    <row r="81" spans="3:26" s="21" customFormat="1" x14ac:dyDescent="0.25"/>
    <row r="82" spans="3:26" ht="15.75" x14ac:dyDescent="0.25">
      <c r="C82" s="71" t="s">
        <v>20</v>
      </c>
      <c r="D82" s="71"/>
      <c r="G82" s="71" t="s">
        <v>21</v>
      </c>
      <c r="H82" s="71"/>
      <c r="I82" s="71"/>
      <c r="K82" s="24"/>
      <c r="L82" s="24"/>
      <c r="M82" s="25"/>
      <c r="N82"/>
      <c r="P82" s="71" t="s">
        <v>20</v>
      </c>
      <c r="Q82" s="71"/>
      <c r="T82" s="71" t="s">
        <v>21</v>
      </c>
      <c r="U82" s="71"/>
      <c r="V82" s="71"/>
      <c r="X82" s="24"/>
      <c r="Y82" s="24"/>
      <c r="Z82" s="25"/>
    </row>
    <row r="83" spans="3:26" x14ac:dyDescent="0.25">
      <c r="C83" s="71"/>
      <c r="D83" s="71"/>
      <c r="G83" s="71"/>
      <c r="H83" s="71"/>
      <c r="I83" s="71"/>
      <c r="M83" s="26"/>
      <c r="N83"/>
      <c r="P83" s="71"/>
      <c r="Q83" s="71"/>
      <c r="T83" s="71"/>
      <c r="U83" s="71"/>
      <c r="V83" s="71"/>
      <c r="Z83" s="26"/>
    </row>
    <row r="84" spans="3:26" x14ac:dyDescent="0.25">
      <c r="C84" s="71"/>
      <c r="D84" s="71"/>
      <c r="G84" s="71"/>
      <c r="H84" s="71"/>
      <c r="I84" s="71"/>
      <c r="M84" s="26"/>
      <c r="N84"/>
      <c r="P84" s="71"/>
      <c r="Q84" s="71"/>
      <c r="T84" s="71"/>
      <c r="U84" s="71"/>
      <c r="V84" s="71"/>
      <c r="Z84" s="26"/>
    </row>
    <row r="85" spans="3:26" x14ac:dyDescent="0.25">
      <c r="C85" s="71"/>
      <c r="D85" s="71"/>
      <c r="G85" s="71"/>
      <c r="H85" s="71"/>
      <c r="I85" s="71"/>
      <c r="L85" s="27" t="s">
        <v>22</v>
      </c>
      <c r="M85" s="20">
        <f>M80</f>
        <v>13674.687999999998</v>
      </c>
      <c r="P85" s="71"/>
      <c r="Q85" s="71"/>
      <c r="T85" s="71"/>
      <c r="U85" s="71"/>
      <c r="V85" s="71"/>
      <c r="Y85" s="27" t="s">
        <v>22</v>
      </c>
      <c r="Z85" s="20">
        <f>Z80</f>
        <v>14448.433999999999</v>
      </c>
    </row>
    <row r="86" spans="3:26" x14ac:dyDescent="0.25">
      <c r="C86" s="71"/>
      <c r="D86" s="71"/>
      <c r="G86" s="71"/>
      <c r="H86" s="71"/>
      <c r="I86" s="71"/>
      <c r="L86" s="27" t="s">
        <v>23</v>
      </c>
      <c r="M86" s="28">
        <f>M80*0.18</f>
        <v>2461.4438399999995</v>
      </c>
      <c r="P86" s="71"/>
      <c r="Q86" s="71"/>
      <c r="T86" s="71"/>
      <c r="U86" s="71"/>
      <c r="V86" s="71"/>
      <c r="Y86" s="27" t="s">
        <v>23</v>
      </c>
      <c r="Z86" s="28">
        <f>Z80*0.18</f>
        <v>2600.71812</v>
      </c>
    </row>
    <row r="87" spans="3:26" x14ac:dyDescent="0.25">
      <c r="C87" s="71"/>
      <c r="D87" s="71"/>
      <c r="G87" s="71"/>
      <c r="H87" s="71"/>
      <c r="I87" s="71"/>
      <c r="L87" s="27" t="s">
        <v>19</v>
      </c>
      <c r="M87" s="20">
        <f>SUM(M85:M86)</f>
        <v>16136.131839999998</v>
      </c>
      <c r="P87" s="71"/>
      <c r="Q87" s="71"/>
      <c r="T87" s="71"/>
      <c r="U87" s="71"/>
      <c r="V87" s="71"/>
      <c r="Y87" s="27" t="s">
        <v>19</v>
      </c>
      <c r="Z87" s="20">
        <f>SUM(Z85:Z86)</f>
        <v>17049.152119999999</v>
      </c>
    </row>
    <row r="89" spans="3:26" ht="15.75" thickBot="1" x14ac:dyDescent="0.3"/>
    <row r="90" spans="3:26" ht="15.75" thickBot="1" x14ac:dyDescent="0.3">
      <c r="L90" s="31" t="s">
        <v>39</v>
      </c>
      <c r="M90" s="32">
        <f>Z87-M87</f>
        <v>913.02028000000064</v>
      </c>
      <c r="N90" s="33"/>
    </row>
    <row r="96" spans="3:26" x14ac:dyDescent="0.25">
      <c r="D96" s="1" t="s">
        <v>0</v>
      </c>
      <c r="L96" s="36" t="s">
        <v>30</v>
      </c>
      <c r="M96" s="36"/>
      <c r="Q96" s="1" t="s">
        <v>0</v>
      </c>
      <c r="Y96" s="36" t="s">
        <v>30</v>
      </c>
      <c r="Z96" s="36"/>
    </row>
    <row r="97" spans="1:26" s="2" customFormat="1" x14ac:dyDescent="0.25">
      <c r="A97"/>
      <c r="B97" s="1"/>
      <c r="C97" s="1"/>
      <c r="D97" s="1" t="s">
        <v>2</v>
      </c>
      <c r="E97" s="1"/>
      <c r="F97" s="1"/>
      <c r="G97" s="1"/>
      <c r="H97" s="1"/>
      <c r="I97" s="1"/>
      <c r="J97" s="1"/>
      <c r="L97" s="37"/>
      <c r="M97" s="37"/>
      <c r="O97" s="1"/>
      <c r="P97" s="1"/>
      <c r="Q97" s="1" t="s">
        <v>2</v>
      </c>
      <c r="R97" s="1"/>
      <c r="S97" s="1"/>
      <c r="T97" s="1"/>
      <c r="U97" s="1"/>
      <c r="V97" s="1"/>
      <c r="W97" s="1"/>
      <c r="Y97" s="37"/>
      <c r="Z97" s="37"/>
    </row>
    <row r="98" spans="1:26" s="2" customFormat="1" x14ac:dyDescent="0.25">
      <c r="A98"/>
      <c r="B98" s="1"/>
      <c r="C98" s="1"/>
      <c r="D98" s="1" t="s">
        <v>3</v>
      </c>
      <c r="E98" s="1"/>
      <c r="F98" s="1"/>
      <c r="G98" s="1"/>
      <c r="H98" s="1"/>
      <c r="I98" s="1"/>
      <c r="J98" s="1"/>
      <c r="K98" s="1"/>
      <c r="L98" s="1"/>
      <c r="M98" s="1"/>
      <c r="O98" s="1"/>
      <c r="P98" s="1"/>
      <c r="Q98" s="1" t="s">
        <v>3</v>
      </c>
      <c r="R98" s="1"/>
      <c r="S98" s="1"/>
      <c r="T98" s="1"/>
      <c r="U98" s="1"/>
      <c r="V98" s="1"/>
      <c r="W98" s="1"/>
      <c r="X98" s="1"/>
      <c r="Y98" s="1"/>
      <c r="Z98" s="1"/>
    </row>
    <row r="99" spans="1:26" s="2" customFormat="1" x14ac:dyDescent="0.25">
      <c r="A99"/>
      <c r="B99" s="1"/>
      <c r="C99" s="1"/>
      <c r="D99" s="1" t="s">
        <v>31</v>
      </c>
      <c r="E99" s="1"/>
      <c r="F99" s="1"/>
      <c r="G99" s="1"/>
      <c r="H99" s="1"/>
      <c r="I99" s="1"/>
      <c r="J99" s="1"/>
      <c r="K99" s="1"/>
      <c r="L99" s="1"/>
      <c r="M99" s="1"/>
      <c r="O99" s="1"/>
      <c r="P99" s="1"/>
      <c r="Q99" s="1" t="s">
        <v>32</v>
      </c>
      <c r="R99" s="1"/>
      <c r="S99" s="1"/>
      <c r="T99" s="1"/>
      <c r="U99" s="1"/>
      <c r="V99" s="1"/>
      <c r="W99" s="1"/>
      <c r="X99" s="1"/>
      <c r="Y99" s="1"/>
      <c r="Z99" s="1"/>
    </row>
    <row r="100" spans="1:26" s="2" customFormat="1" x14ac:dyDescent="0.25">
      <c r="A100"/>
      <c r="B100" s="1"/>
      <c r="C100" s="1"/>
      <c r="D100" s="1" t="s">
        <v>5</v>
      </c>
      <c r="E100" s="1"/>
      <c r="F100" s="1"/>
      <c r="G100" s="1"/>
      <c r="H100" s="1"/>
      <c r="I100" s="1"/>
      <c r="J100" s="1"/>
      <c r="K100" s="1"/>
      <c r="L100" s="1"/>
      <c r="M100" s="1"/>
      <c r="O100" s="1"/>
      <c r="P100" s="1"/>
      <c r="Q100" s="1" t="s">
        <v>5</v>
      </c>
      <c r="R100" s="1"/>
      <c r="S100" s="1"/>
      <c r="T100" s="1"/>
      <c r="U100" s="1"/>
      <c r="V100" s="1"/>
      <c r="W100" s="1"/>
      <c r="X100" s="1"/>
      <c r="Y100" s="1"/>
      <c r="Z100" s="1"/>
    </row>
    <row r="101" spans="1:26" s="2" customFormat="1" x14ac:dyDescent="0.25">
      <c r="A10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s="2" customFormat="1" x14ac:dyDescent="0.25">
      <c r="A10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s="2" customFormat="1" ht="15.75" thickBo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2" customFormat="1" ht="16.5" thickBot="1" x14ac:dyDescent="0.25">
      <c r="A104" s="3"/>
      <c r="B104" s="38" t="s">
        <v>6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40"/>
      <c r="O104" s="38" t="s">
        <v>6</v>
      </c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40"/>
    </row>
    <row r="105" spans="1:26" s="2" customFormat="1" ht="15.75" thickBot="1" x14ac:dyDescent="0.3">
      <c r="A105" s="41"/>
      <c r="B105" s="41"/>
      <c r="C105" s="41"/>
      <c r="D105" s="41"/>
      <c r="E105"/>
      <c r="F105"/>
      <c r="G105"/>
      <c r="H105"/>
      <c r="I105"/>
      <c r="J105"/>
      <c r="K105"/>
      <c r="L105"/>
      <c r="M105"/>
      <c r="O105" s="41"/>
      <c r="P105" s="41"/>
      <c r="Q105" s="41"/>
      <c r="R105"/>
      <c r="S105"/>
      <c r="T105"/>
      <c r="U105"/>
      <c r="V105"/>
      <c r="W105"/>
      <c r="X105"/>
      <c r="Y105"/>
      <c r="Z105"/>
    </row>
    <row r="106" spans="1:26" s="2" customFormat="1" ht="20.25" customHeight="1" thickBot="1" x14ac:dyDescent="0.25">
      <c r="A106" s="4"/>
      <c r="B106" s="42" t="s">
        <v>7</v>
      </c>
      <c r="C106" s="43"/>
      <c r="D106" s="43"/>
      <c r="E106" s="44" t="s">
        <v>8</v>
      </c>
      <c r="F106" s="45"/>
      <c r="G106" s="45"/>
      <c r="H106" s="46"/>
      <c r="I106" s="55" t="s">
        <v>9</v>
      </c>
      <c r="J106" s="56"/>
      <c r="K106" s="56"/>
      <c r="L106" s="57"/>
      <c r="M106" s="58" t="s">
        <v>10</v>
      </c>
      <c r="O106" s="42" t="s">
        <v>7</v>
      </c>
      <c r="P106" s="43"/>
      <c r="Q106" s="43"/>
      <c r="R106" s="44" t="s">
        <v>8</v>
      </c>
      <c r="S106" s="45"/>
      <c r="T106" s="45"/>
      <c r="U106" s="46"/>
      <c r="V106" s="55" t="s">
        <v>9</v>
      </c>
      <c r="W106" s="56"/>
      <c r="X106" s="56"/>
      <c r="Y106" s="57"/>
      <c r="Z106" s="58" t="s">
        <v>10</v>
      </c>
    </row>
    <row r="107" spans="1:26" s="2" customFormat="1" ht="12.75" x14ac:dyDescent="0.2">
      <c r="A107" s="4"/>
      <c r="B107" s="61" t="s">
        <v>11</v>
      </c>
      <c r="C107" s="63" t="s">
        <v>12</v>
      </c>
      <c r="D107" s="64"/>
      <c r="E107" s="47" t="s">
        <v>13</v>
      </c>
      <c r="F107" s="5" t="s">
        <v>14</v>
      </c>
      <c r="G107" s="49" t="s">
        <v>15</v>
      </c>
      <c r="H107" s="51" t="s">
        <v>16</v>
      </c>
      <c r="I107" s="47" t="s">
        <v>13</v>
      </c>
      <c r="J107" s="6" t="s">
        <v>14</v>
      </c>
      <c r="K107" s="49" t="s">
        <v>15</v>
      </c>
      <c r="L107" s="53" t="s">
        <v>16</v>
      </c>
      <c r="M107" s="59"/>
      <c r="O107" s="61" t="s">
        <v>11</v>
      </c>
      <c r="P107" s="63" t="s">
        <v>12</v>
      </c>
      <c r="Q107" s="64"/>
      <c r="R107" s="47" t="s">
        <v>13</v>
      </c>
      <c r="S107" s="5" t="s">
        <v>14</v>
      </c>
      <c r="T107" s="49" t="s">
        <v>15</v>
      </c>
      <c r="U107" s="51" t="s">
        <v>16</v>
      </c>
      <c r="V107" s="47" t="s">
        <v>13</v>
      </c>
      <c r="W107" s="6" t="s">
        <v>14</v>
      </c>
      <c r="X107" s="49" t="s">
        <v>15</v>
      </c>
      <c r="Y107" s="53" t="s">
        <v>16</v>
      </c>
      <c r="Z107" s="59"/>
    </row>
    <row r="108" spans="1:26" ht="18.75" customHeight="1" thickBot="1" x14ac:dyDescent="0.3">
      <c r="A108" s="4"/>
      <c r="B108" s="62"/>
      <c r="C108" s="65"/>
      <c r="D108" s="66"/>
      <c r="E108" s="48"/>
      <c r="F108" s="7" t="s">
        <v>17</v>
      </c>
      <c r="G108" s="50"/>
      <c r="H108" s="52"/>
      <c r="I108" s="48"/>
      <c r="J108" s="7" t="s">
        <v>17</v>
      </c>
      <c r="K108" s="50"/>
      <c r="L108" s="54"/>
      <c r="M108" s="60"/>
      <c r="O108" s="62"/>
      <c r="P108" s="65"/>
      <c r="Q108" s="66"/>
      <c r="R108" s="48"/>
      <c r="S108" s="7" t="s">
        <v>17</v>
      </c>
      <c r="T108" s="50"/>
      <c r="U108" s="52"/>
      <c r="V108" s="48"/>
      <c r="W108" s="7" t="s">
        <v>17</v>
      </c>
      <c r="X108" s="50"/>
      <c r="Y108" s="54"/>
      <c r="Z108" s="60"/>
    </row>
    <row r="109" spans="1:26" x14ac:dyDescent="0.25">
      <c r="A109" s="4"/>
      <c r="B109" s="8">
        <v>1</v>
      </c>
      <c r="C109" s="67" t="s">
        <v>18</v>
      </c>
      <c r="D109" s="68"/>
      <c r="E109" s="9">
        <v>2</v>
      </c>
      <c r="F109" s="10">
        <v>12</v>
      </c>
      <c r="G109" s="11">
        <v>3615.99</v>
      </c>
      <c r="H109" s="12">
        <v>29</v>
      </c>
      <c r="I109" s="13">
        <v>2</v>
      </c>
      <c r="J109" s="10">
        <v>12</v>
      </c>
      <c r="K109" s="11">
        <v>3995.1</v>
      </c>
      <c r="L109" s="12">
        <v>28</v>
      </c>
      <c r="M109" s="14">
        <f>+(G109*F109*E109*H109/(12*30)+(+K109*J109*I109*L109/(12*30)))</f>
        <v>14448.433999999999</v>
      </c>
      <c r="O109" s="8">
        <v>1</v>
      </c>
      <c r="P109" s="67" t="s">
        <v>18</v>
      </c>
      <c r="Q109" s="68"/>
      <c r="R109" s="9">
        <v>2</v>
      </c>
      <c r="S109" s="10">
        <v>12</v>
      </c>
      <c r="T109" s="11">
        <v>3615.99</v>
      </c>
      <c r="U109" s="29">
        <v>30</v>
      </c>
      <c r="V109" s="13">
        <v>2</v>
      </c>
      <c r="W109" s="10">
        <v>12</v>
      </c>
      <c r="X109" s="11">
        <v>3995.1</v>
      </c>
      <c r="Y109" s="12">
        <v>29</v>
      </c>
      <c r="Z109" s="14">
        <f>+(T109*S109*R109*U109/(12*30)+(+X109*W109*V109*Y109/(12*30)))</f>
        <v>14955.839999999998</v>
      </c>
    </row>
    <row r="110" spans="1:26" s="2" customFormat="1" ht="18.75" customHeight="1" x14ac:dyDescent="0.25">
      <c r="A110" s="4"/>
      <c r="B110" s="4"/>
      <c r="C110" s="1"/>
      <c r="D110" s="1"/>
      <c r="E110" s="15"/>
      <c r="F110" s="16"/>
      <c r="G110" s="17"/>
      <c r="H110" s="16"/>
      <c r="I110" s="18"/>
      <c r="J110" s="4"/>
      <c r="K110" s="19"/>
      <c r="L110" s="4"/>
      <c r="M110" s="20">
        <f>SUM(M109:M109)</f>
        <v>14448.433999999999</v>
      </c>
      <c r="O110" s="4"/>
      <c r="P110" s="1"/>
      <c r="Q110" s="1"/>
      <c r="R110" s="15"/>
      <c r="S110" s="16"/>
      <c r="T110" s="17"/>
      <c r="U110" s="16"/>
      <c r="V110" s="18"/>
      <c r="W110" s="4"/>
      <c r="X110" s="19"/>
      <c r="Y110" s="4"/>
      <c r="Z110" s="20">
        <f>SUM(Z109:Z109)</f>
        <v>14955.839999999998</v>
      </c>
    </row>
    <row r="111" spans="1:26" s="2" customFormat="1" ht="12.75" customHeight="1" x14ac:dyDescent="0.25">
      <c r="A111" s="4"/>
      <c r="B111" s="21"/>
      <c r="C111" s="22"/>
      <c r="D111" s="1"/>
      <c r="E111" s="15"/>
      <c r="F111" s="16"/>
      <c r="G111" s="17"/>
      <c r="H111" s="16"/>
      <c r="I111" s="18"/>
      <c r="J111" s="4"/>
      <c r="K111" s="19"/>
      <c r="L111" s="4"/>
      <c r="M111" s="20"/>
      <c r="O111" s="21"/>
      <c r="P111" s="22"/>
      <c r="Q111" s="1"/>
      <c r="R111" s="15"/>
      <c r="S111" s="16"/>
      <c r="T111" s="17"/>
      <c r="U111" s="16"/>
      <c r="V111" s="18"/>
      <c r="W111" s="4"/>
      <c r="X111" s="19"/>
      <c r="Y111" s="4"/>
      <c r="Z111" s="20"/>
    </row>
    <row r="113" spans="1:26" s="21" customFormat="1" ht="15.75" x14ac:dyDescent="0.25">
      <c r="K113" s="69" t="s">
        <v>19</v>
      </c>
      <c r="L113" s="70"/>
      <c r="M113" s="23">
        <f>M110</f>
        <v>14448.433999999999</v>
      </c>
      <c r="X113" s="69" t="s">
        <v>19</v>
      </c>
      <c r="Y113" s="70"/>
      <c r="Z113" s="23">
        <f>Z110</f>
        <v>14955.839999999998</v>
      </c>
    </row>
    <row r="114" spans="1:26" s="21" customFormat="1" x14ac:dyDescent="0.25"/>
    <row r="115" spans="1:26" ht="15.75" x14ac:dyDescent="0.25">
      <c r="C115" s="71" t="s">
        <v>20</v>
      </c>
      <c r="D115" s="71"/>
      <c r="G115" s="71" t="s">
        <v>21</v>
      </c>
      <c r="H115" s="71"/>
      <c r="I115" s="71"/>
      <c r="K115" s="24"/>
      <c r="L115" s="24"/>
      <c r="M115" s="25"/>
      <c r="N115"/>
      <c r="P115" s="71" t="s">
        <v>20</v>
      </c>
      <c r="Q115" s="71"/>
      <c r="T115" s="71" t="s">
        <v>21</v>
      </c>
      <c r="U115" s="71"/>
      <c r="V115" s="71"/>
      <c r="X115" s="24"/>
      <c r="Y115" s="24"/>
      <c r="Z115" s="25"/>
    </row>
    <row r="116" spans="1:26" x14ac:dyDescent="0.25">
      <c r="C116" s="71"/>
      <c r="D116" s="71"/>
      <c r="G116" s="71"/>
      <c r="H116" s="71"/>
      <c r="I116" s="71"/>
      <c r="M116" s="26"/>
      <c r="N116"/>
      <c r="P116" s="71"/>
      <c r="Q116" s="71"/>
      <c r="T116" s="71"/>
      <c r="U116" s="71"/>
      <c r="V116" s="71"/>
      <c r="Z116" s="26"/>
    </row>
    <row r="117" spans="1:26" x14ac:dyDescent="0.25">
      <c r="C117" s="71"/>
      <c r="D117" s="71"/>
      <c r="G117" s="71"/>
      <c r="H117" s="71"/>
      <c r="I117" s="71"/>
      <c r="M117" s="26"/>
      <c r="N117"/>
      <c r="P117" s="71"/>
      <c r="Q117" s="71"/>
      <c r="T117" s="71"/>
      <c r="U117" s="71"/>
      <c r="V117" s="71"/>
      <c r="Z117" s="26"/>
    </row>
    <row r="118" spans="1:26" x14ac:dyDescent="0.25">
      <c r="C118" s="71"/>
      <c r="D118" s="71"/>
      <c r="G118" s="71"/>
      <c r="H118" s="71"/>
      <c r="I118" s="71"/>
      <c r="L118" s="27" t="s">
        <v>22</v>
      </c>
      <c r="M118" s="20">
        <f>M113</f>
        <v>14448.433999999999</v>
      </c>
      <c r="P118" s="71"/>
      <c r="Q118" s="71"/>
      <c r="T118" s="71"/>
      <c r="U118" s="71"/>
      <c r="V118" s="71"/>
      <c r="Y118" s="27" t="s">
        <v>22</v>
      </c>
      <c r="Z118" s="20">
        <f>Z113</f>
        <v>14955.839999999998</v>
      </c>
    </row>
    <row r="119" spans="1:26" x14ac:dyDescent="0.25">
      <c r="C119" s="71"/>
      <c r="D119" s="71"/>
      <c r="G119" s="71"/>
      <c r="H119" s="71"/>
      <c r="I119" s="71"/>
      <c r="L119" s="27" t="s">
        <v>23</v>
      </c>
      <c r="M119" s="28">
        <f>M113*0.18</f>
        <v>2600.71812</v>
      </c>
      <c r="P119" s="71"/>
      <c r="Q119" s="71"/>
      <c r="T119" s="71"/>
      <c r="U119" s="71"/>
      <c r="V119" s="71"/>
      <c r="Y119" s="27" t="s">
        <v>23</v>
      </c>
      <c r="Z119" s="28">
        <f>Z113*0.18</f>
        <v>2692.0511999999994</v>
      </c>
    </row>
    <row r="120" spans="1:26" x14ac:dyDescent="0.25">
      <c r="C120" s="71"/>
      <c r="D120" s="71"/>
      <c r="G120" s="71"/>
      <c r="H120" s="71"/>
      <c r="I120" s="71"/>
      <c r="L120" s="27" t="s">
        <v>19</v>
      </c>
      <c r="M120" s="20">
        <f>SUM(M118:M119)</f>
        <v>17049.152119999999</v>
      </c>
      <c r="P120" s="71"/>
      <c r="Q120" s="71"/>
      <c r="T120" s="71"/>
      <c r="U120" s="71"/>
      <c r="V120" s="71"/>
      <c r="Y120" s="27" t="s">
        <v>19</v>
      </c>
      <c r="Z120" s="20">
        <f>SUM(Z118:Z119)</f>
        <v>17647.891199999998</v>
      </c>
    </row>
    <row r="121" spans="1:26" ht="15.75" thickBot="1" x14ac:dyDescent="0.3"/>
    <row r="122" spans="1:26" ht="15.75" thickBot="1" x14ac:dyDescent="0.3">
      <c r="L122" s="31" t="s">
        <v>39</v>
      </c>
      <c r="M122" s="32">
        <f>Z120-M120</f>
        <v>598.73907999999938</v>
      </c>
      <c r="N122" s="33"/>
    </row>
    <row r="125" spans="1:26" x14ac:dyDescent="0.25">
      <c r="D125" s="1" t="s">
        <v>0</v>
      </c>
      <c r="L125" s="36" t="s">
        <v>33</v>
      </c>
      <c r="M125" s="36"/>
      <c r="Q125" s="1" t="s">
        <v>0</v>
      </c>
      <c r="Y125" s="36" t="s">
        <v>33</v>
      </c>
      <c r="Z125" s="36"/>
    </row>
    <row r="126" spans="1:26" s="2" customFormat="1" x14ac:dyDescent="0.25">
      <c r="A126"/>
      <c r="B126" s="1"/>
      <c r="C126" s="1"/>
      <c r="D126" s="1" t="s">
        <v>2</v>
      </c>
      <c r="E126" s="1"/>
      <c r="F126" s="1"/>
      <c r="G126" s="1"/>
      <c r="H126" s="1"/>
      <c r="I126" s="1"/>
      <c r="J126" s="1"/>
      <c r="L126" s="37"/>
      <c r="M126" s="37"/>
      <c r="O126" s="1"/>
      <c r="P126" s="1"/>
      <c r="Q126" s="1" t="s">
        <v>2</v>
      </c>
      <c r="R126" s="1"/>
      <c r="S126" s="1"/>
      <c r="T126" s="1"/>
      <c r="U126" s="1"/>
      <c r="V126" s="1"/>
      <c r="W126" s="1"/>
      <c r="Y126" s="37"/>
      <c r="Z126" s="37"/>
    </row>
    <row r="127" spans="1:26" s="2" customFormat="1" x14ac:dyDescent="0.25">
      <c r="A127"/>
      <c r="B127" s="1"/>
      <c r="C127" s="1"/>
      <c r="D127" s="1" t="s">
        <v>3</v>
      </c>
      <c r="E127" s="1"/>
      <c r="F127" s="1"/>
      <c r="G127" s="1"/>
      <c r="H127" s="1"/>
      <c r="I127" s="1"/>
      <c r="J127" s="1"/>
      <c r="K127" s="1"/>
      <c r="L127" s="1"/>
      <c r="M127" s="1"/>
      <c r="O127" s="1"/>
      <c r="P127" s="1"/>
      <c r="Q127" s="1" t="s">
        <v>3</v>
      </c>
      <c r="R127" s="1"/>
      <c r="S127" s="1"/>
      <c r="T127" s="1"/>
      <c r="U127" s="1"/>
      <c r="V127" s="1"/>
      <c r="W127" s="1"/>
      <c r="X127" s="1"/>
      <c r="Y127" s="1"/>
      <c r="Z127" s="1"/>
    </row>
    <row r="128" spans="1:26" s="2" customFormat="1" x14ac:dyDescent="0.25">
      <c r="A128"/>
      <c r="B128" s="1"/>
      <c r="C128" s="1"/>
      <c r="D128" s="1" t="s">
        <v>34</v>
      </c>
      <c r="E128" s="1"/>
      <c r="F128" s="1"/>
      <c r="G128" s="1"/>
      <c r="H128" s="1"/>
      <c r="I128" s="1"/>
      <c r="J128" s="1"/>
      <c r="K128" s="1"/>
      <c r="L128" s="1"/>
      <c r="M128" s="1"/>
      <c r="O128" s="1"/>
      <c r="P128" s="1"/>
      <c r="Q128" s="1" t="s">
        <v>35</v>
      </c>
      <c r="R128" s="1"/>
      <c r="S128" s="1"/>
      <c r="T128" s="1"/>
      <c r="U128" s="1"/>
      <c r="V128" s="1"/>
      <c r="W128" s="1"/>
      <c r="X128" s="1"/>
      <c r="Y128" s="1"/>
      <c r="Z128" s="1"/>
    </row>
    <row r="129" spans="1:26" s="2" customFormat="1" x14ac:dyDescent="0.25">
      <c r="A129"/>
      <c r="B129" s="1"/>
      <c r="C129" s="1"/>
      <c r="D129" s="1" t="s">
        <v>5</v>
      </c>
      <c r="E129" s="1"/>
      <c r="F129" s="1"/>
      <c r="G129" s="1"/>
      <c r="H129" s="1"/>
      <c r="I129" s="1"/>
      <c r="J129" s="1"/>
      <c r="K129" s="1"/>
      <c r="L129" s="1"/>
      <c r="M129" s="1"/>
      <c r="O129" s="1"/>
      <c r="P129" s="1"/>
      <c r="Q129" s="1" t="s">
        <v>5</v>
      </c>
      <c r="R129" s="1"/>
      <c r="S129" s="1"/>
      <c r="T129" s="1"/>
      <c r="U129" s="1"/>
      <c r="V129" s="1"/>
      <c r="W129" s="1"/>
      <c r="X129" s="1"/>
      <c r="Y129" s="1"/>
      <c r="Z129" s="1"/>
    </row>
    <row r="130" spans="1:26" s="2" customFormat="1" x14ac:dyDescent="0.25">
      <c r="A13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s="2" customFormat="1" x14ac:dyDescent="0.25">
      <c r="A13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s="2" customFormat="1" ht="15.75" thickBot="1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s="2" customFormat="1" ht="16.5" thickBot="1" x14ac:dyDescent="0.25">
      <c r="A133" s="3"/>
      <c r="B133" s="38" t="s">
        <v>6</v>
      </c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40"/>
      <c r="O133" s="38" t="s">
        <v>6</v>
      </c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40"/>
    </row>
    <row r="134" spans="1:26" s="2" customFormat="1" ht="15.75" thickBot="1" x14ac:dyDescent="0.3">
      <c r="A134" s="41"/>
      <c r="B134" s="41"/>
      <c r="C134" s="41"/>
      <c r="D134" s="41"/>
      <c r="E134"/>
      <c r="F134"/>
      <c r="G134"/>
      <c r="H134"/>
      <c r="I134"/>
      <c r="J134"/>
      <c r="K134"/>
      <c r="L134"/>
      <c r="M134"/>
      <c r="O134" s="41"/>
      <c r="P134" s="41"/>
      <c r="Q134" s="41"/>
      <c r="R134"/>
      <c r="S134"/>
      <c r="T134"/>
      <c r="U134"/>
      <c r="V134"/>
      <c r="W134"/>
      <c r="X134"/>
      <c r="Y134"/>
      <c r="Z134"/>
    </row>
    <row r="135" spans="1:26" s="2" customFormat="1" ht="20.25" customHeight="1" thickBot="1" x14ac:dyDescent="0.25">
      <c r="A135" s="4"/>
      <c r="B135" s="42" t="s">
        <v>7</v>
      </c>
      <c r="C135" s="43"/>
      <c r="D135" s="43"/>
      <c r="E135" s="44" t="s">
        <v>8</v>
      </c>
      <c r="F135" s="45"/>
      <c r="G135" s="45"/>
      <c r="H135" s="46"/>
      <c r="I135" s="55" t="s">
        <v>9</v>
      </c>
      <c r="J135" s="56"/>
      <c r="K135" s="56"/>
      <c r="L135" s="57"/>
      <c r="M135" s="58" t="s">
        <v>10</v>
      </c>
      <c r="O135" s="42" t="s">
        <v>7</v>
      </c>
      <c r="P135" s="43"/>
      <c r="Q135" s="43"/>
      <c r="R135" s="44" t="s">
        <v>8</v>
      </c>
      <c r="S135" s="45"/>
      <c r="T135" s="45"/>
      <c r="U135" s="46"/>
      <c r="V135" s="55" t="s">
        <v>9</v>
      </c>
      <c r="W135" s="56"/>
      <c r="X135" s="56"/>
      <c r="Y135" s="57"/>
      <c r="Z135" s="58" t="s">
        <v>10</v>
      </c>
    </row>
    <row r="136" spans="1:26" s="2" customFormat="1" ht="12.75" x14ac:dyDescent="0.2">
      <c r="A136" s="4"/>
      <c r="B136" s="61" t="s">
        <v>11</v>
      </c>
      <c r="C136" s="63" t="s">
        <v>12</v>
      </c>
      <c r="D136" s="64"/>
      <c r="E136" s="47" t="s">
        <v>13</v>
      </c>
      <c r="F136" s="5" t="s">
        <v>14</v>
      </c>
      <c r="G136" s="49" t="s">
        <v>15</v>
      </c>
      <c r="H136" s="51" t="s">
        <v>16</v>
      </c>
      <c r="I136" s="47" t="s">
        <v>13</v>
      </c>
      <c r="J136" s="6" t="s">
        <v>14</v>
      </c>
      <c r="K136" s="49" t="s">
        <v>15</v>
      </c>
      <c r="L136" s="53" t="s">
        <v>16</v>
      </c>
      <c r="M136" s="59"/>
      <c r="O136" s="61" t="s">
        <v>11</v>
      </c>
      <c r="P136" s="63" t="s">
        <v>12</v>
      </c>
      <c r="Q136" s="64"/>
      <c r="R136" s="47" t="s">
        <v>13</v>
      </c>
      <c r="S136" s="5" t="s">
        <v>14</v>
      </c>
      <c r="T136" s="49" t="s">
        <v>15</v>
      </c>
      <c r="U136" s="51" t="s">
        <v>16</v>
      </c>
      <c r="V136" s="47" t="s">
        <v>13</v>
      </c>
      <c r="W136" s="6" t="s">
        <v>14</v>
      </c>
      <c r="X136" s="49" t="s">
        <v>15</v>
      </c>
      <c r="Y136" s="53" t="s">
        <v>16</v>
      </c>
      <c r="Z136" s="59"/>
    </row>
    <row r="137" spans="1:26" ht="18.75" customHeight="1" thickBot="1" x14ac:dyDescent="0.3">
      <c r="A137" s="4"/>
      <c r="B137" s="62"/>
      <c r="C137" s="65"/>
      <c r="D137" s="66"/>
      <c r="E137" s="48"/>
      <c r="F137" s="7" t="s">
        <v>17</v>
      </c>
      <c r="G137" s="50"/>
      <c r="H137" s="52"/>
      <c r="I137" s="48"/>
      <c r="J137" s="7" t="s">
        <v>17</v>
      </c>
      <c r="K137" s="50"/>
      <c r="L137" s="54"/>
      <c r="M137" s="60"/>
      <c r="O137" s="62"/>
      <c r="P137" s="65"/>
      <c r="Q137" s="66"/>
      <c r="R137" s="48"/>
      <c r="S137" s="7" t="s">
        <v>17</v>
      </c>
      <c r="T137" s="50"/>
      <c r="U137" s="52"/>
      <c r="V137" s="48"/>
      <c r="W137" s="7" t="s">
        <v>17</v>
      </c>
      <c r="X137" s="50"/>
      <c r="Y137" s="54"/>
      <c r="Z137" s="60"/>
    </row>
    <row r="138" spans="1:26" x14ac:dyDescent="0.25">
      <c r="A138" s="4"/>
      <c r="B138" s="8">
        <v>1</v>
      </c>
      <c r="C138" s="67" t="s">
        <v>18</v>
      </c>
      <c r="D138" s="68"/>
      <c r="E138" s="9">
        <v>2</v>
      </c>
      <c r="F138" s="10">
        <v>12</v>
      </c>
      <c r="G138" s="11">
        <v>3615.99</v>
      </c>
      <c r="H138" s="12">
        <v>24</v>
      </c>
      <c r="I138" s="13">
        <v>2</v>
      </c>
      <c r="J138" s="10">
        <v>12</v>
      </c>
      <c r="K138" s="11">
        <v>3995.1</v>
      </c>
      <c r="L138" s="12">
        <v>16</v>
      </c>
      <c r="M138" s="14">
        <f>+(G138*F138*E138*H138/(12*30)+(+K138*J138*I138*L138/(12*30)))</f>
        <v>10047.023999999998</v>
      </c>
      <c r="O138" s="8">
        <v>1</v>
      </c>
      <c r="P138" s="67" t="s">
        <v>18</v>
      </c>
      <c r="Q138" s="68"/>
      <c r="R138" s="9">
        <v>2</v>
      </c>
      <c r="S138" s="10">
        <v>12</v>
      </c>
      <c r="T138" s="11">
        <v>3615.99</v>
      </c>
      <c r="U138" s="12">
        <v>27</v>
      </c>
      <c r="V138" s="13">
        <v>2</v>
      </c>
      <c r="W138" s="10">
        <v>12</v>
      </c>
      <c r="X138" s="11">
        <v>3995.1</v>
      </c>
      <c r="Y138" s="12">
        <v>23</v>
      </c>
      <c r="Z138" s="14">
        <f>+(T138*S138*R138*U138/(12*30)+(+X138*W138*V138*Y138/(12*30)))</f>
        <v>12634.601999999999</v>
      </c>
    </row>
    <row r="139" spans="1:26" s="2" customFormat="1" ht="18.75" customHeight="1" x14ac:dyDescent="0.25">
      <c r="A139" s="4"/>
      <c r="B139" s="4"/>
      <c r="C139" s="1"/>
      <c r="D139" s="1"/>
      <c r="E139" s="15"/>
      <c r="F139" s="16"/>
      <c r="G139" s="17"/>
      <c r="H139" s="16"/>
      <c r="I139" s="18"/>
      <c r="J139" s="4"/>
      <c r="K139" s="19"/>
      <c r="L139" s="4"/>
      <c r="M139" s="20">
        <f>SUM(M138:M138)</f>
        <v>10047.023999999998</v>
      </c>
      <c r="O139" s="4"/>
      <c r="P139" s="1"/>
      <c r="Q139" s="1"/>
      <c r="R139" s="15"/>
      <c r="S139" s="16"/>
      <c r="T139" s="17"/>
      <c r="U139" s="16"/>
      <c r="V139" s="18"/>
      <c r="W139" s="4"/>
      <c r="X139" s="19"/>
      <c r="Y139" s="4"/>
      <c r="Z139" s="20">
        <f>SUM(Z138:Z138)</f>
        <v>12634.601999999999</v>
      </c>
    </row>
    <row r="140" spans="1:26" s="2" customFormat="1" ht="12.75" customHeight="1" x14ac:dyDescent="0.25">
      <c r="A140" s="4"/>
      <c r="B140" s="21"/>
      <c r="C140" s="22"/>
      <c r="D140" s="1"/>
      <c r="E140" s="15"/>
      <c r="F140" s="16"/>
      <c r="G140" s="17"/>
      <c r="H140" s="16"/>
      <c r="I140" s="18"/>
      <c r="J140" s="4"/>
      <c r="K140" s="19"/>
      <c r="L140" s="4"/>
      <c r="M140" s="20"/>
      <c r="O140" s="21"/>
      <c r="P140" s="22"/>
      <c r="Q140" s="1"/>
      <c r="R140" s="15"/>
      <c r="S140" s="16"/>
      <c r="T140" s="17"/>
      <c r="U140" s="16"/>
      <c r="V140" s="18"/>
      <c r="W140" s="4"/>
      <c r="X140" s="19"/>
      <c r="Y140" s="4"/>
      <c r="Z140" s="20"/>
    </row>
    <row r="142" spans="1:26" s="21" customFormat="1" ht="15.75" x14ac:dyDescent="0.25">
      <c r="K142" s="69" t="s">
        <v>19</v>
      </c>
      <c r="L142" s="70"/>
      <c r="M142" s="23">
        <f>M139</f>
        <v>10047.023999999998</v>
      </c>
      <c r="X142" s="69" t="s">
        <v>19</v>
      </c>
      <c r="Y142" s="70"/>
      <c r="Z142" s="23">
        <f>Z139</f>
        <v>12634.601999999999</v>
      </c>
    </row>
    <row r="143" spans="1:26" s="21" customFormat="1" x14ac:dyDescent="0.25"/>
    <row r="144" spans="1:26" ht="15.75" x14ac:dyDescent="0.25">
      <c r="C144" s="71" t="s">
        <v>20</v>
      </c>
      <c r="D144" s="71"/>
      <c r="G144" s="71" t="s">
        <v>21</v>
      </c>
      <c r="H144" s="71"/>
      <c r="I144" s="71"/>
      <c r="K144" s="24"/>
      <c r="L144" s="24"/>
      <c r="M144" s="25"/>
      <c r="N144"/>
      <c r="P144" s="71" t="s">
        <v>20</v>
      </c>
      <c r="Q144" s="71"/>
      <c r="T144" s="71" t="s">
        <v>21</v>
      </c>
      <c r="U144" s="71"/>
      <c r="V144" s="71"/>
      <c r="X144" s="24"/>
      <c r="Y144" s="24"/>
      <c r="Z144" s="25"/>
    </row>
    <row r="145" spans="1:26" x14ac:dyDescent="0.25">
      <c r="C145" s="71"/>
      <c r="D145" s="71"/>
      <c r="G145" s="71"/>
      <c r="H145" s="71"/>
      <c r="I145" s="71"/>
      <c r="M145" s="26"/>
      <c r="N145"/>
      <c r="P145" s="71"/>
      <c r="Q145" s="71"/>
      <c r="T145" s="71"/>
      <c r="U145" s="71"/>
      <c r="V145" s="71"/>
      <c r="Z145" s="26"/>
    </row>
    <row r="146" spans="1:26" x14ac:dyDescent="0.25">
      <c r="C146" s="71"/>
      <c r="D146" s="71"/>
      <c r="G146" s="71"/>
      <c r="H146" s="71"/>
      <c r="I146" s="71"/>
      <c r="M146" s="26"/>
      <c r="N146"/>
      <c r="P146" s="71"/>
      <c r="Q146" s="71"/>
      <c r="T146" s="71"/>
      <c r="U146" s="71"/>
      <c r="V146" s="71"/>
      <c r="Z146" s="26"/>
    </row>
    <row r="147" spans="1:26" x14ac:dyDescent="0.25">
      <c r="C147" s="71"/>
      <c r="D147" s="71"/>
      <c r="G147" s="71"/>
      <c r="H147" s="71"/>
      <c r="I147" s="71"/>
      <c r="L147" s="27" t="s">
        <v>22</v>
      </c>
      <c r="M147" s="20">
        <f>M142</f>
        <v>10047.023999999998</v>
      </c>
      <c r="P147" s="71"/>
      <c r="Q147" s="71"/>
      <c r="T147" s="71"/>
      <c r="U147" s="71"/>
      <c r="V147" s="71"/>
      <c r="Y147" s="27" t="s">
        <v>22</v>
      </c>
      <c r="Z147" s="20">
        <f>Z142</f>
        <v>12634.601999999999</v>
      </c>
    </row>
    <row r="148" spans="1:26" x14ac:dyDescent="0.25">
      <c r="C148" s="71"/>
      <c r="D148" s="71"/>
      <c r="G148" s="71"/>
      <c r="H148" s="71"/>
      <c r="I148" s="71"/>
      <c r="L148" s="27" t="s">
        <v>23</v>
      </c>
      <c r="M148" s="28">
        <f>M142*0.18</f>
        <v>1808.4643199999996</v>
      </c>
      <c r="P148" s="71"/>
      <c r="Q148" s="71"/>
      <c r="T148" s="71"/>
      <c r="U148" s="71"/>
      <c r="V148" s="71"/>
      <c r="Y148" s="27" t="s">
        <v>23</v>
      </c>
      <c r="Z148" s="28">
        <f>Z142*0.18</f>
        <v>2274.2283599999996</v>
      </c>
    </row>
    <row r="149" spans="1:26" x14ac:dyDescent="0.25">
      <c r="C149" s="71"/>
      <c r="D149" s="71"/>
      <c r="G149" s="71"/>
      <c r="H149" s="71"/>
      <c r="I149" s="71"/>
      <c r="L149" s="27" t="s">
        <v>19</v>
      </c>
      <c r="M149" s="20">
        <f>SUM(M147:M148)</f>
        <v>11855.488319999997</v>
      </c>
      <c r="P149" s="71"/>
      <c r="Q149" s="71"/>
      <c r="T149" s="71"/>
      <c r="U149" s="71"/>
      <c r="V149" s="71"/>
      <c r="Y149" s="27" t="s">
        <v>19</v>
      </c>
      <c r="Z149" s="20">
        <f>SUM(Z147:Z148)</f>
        <v>14908.830359999998</v>
      </c>
    </row>
    <row r="151" spans="1:26" ht="15.75" thickBot="1" x14ac:dyDescent="0.3"/>
    <row r="152" spans="1:26" ht="15.75" thickBot="1" x14ac:dyDescent="0.3">
      <c r="L152" s="31" t="s">
        <v>39</v>
      </c>
      <c r="M152" s="32">
        <f>Z149-M149</f>
        <v>3053.3420400000014</v>
      </c>
      <c r="N152" s="33"/>
    </row>
    <row r="155" spans="1:26" x14ac:dyDescent="0.25">
      <c r="D155" s="1" t="s">
        <v>0</v>
      </c>
      <c r="L155" s="36" t="s">
        <v>36</v>
      </c>
      <c r="M155" s="36"/>
      <c r="Q155" s="1" t="s">
        <v>0</v>
      </c>
      <c r="Y155" s="36" t="s">
        <v>36</v>
      </c>
      <c r="Z155" s="36"/>
    </row>
    <row r="156" spans="1:26" s="2" customFormat="1" x14ac:dyDescent="0.25">
      <c r="A156"/>
      <c r="B156" s="1"/>
      <c r="C156" s="1"/>
      <c r="D156" s="1" t="s">
        <v>2</v>
      </c>
      <c r="E156" s="1"/>
      <c r="F156" s="1"/>
      <c r="G156" s="1"/>
      <c r="H156" s="1"/>
      <c r="I156" s="1"/>
      <c r="J156" s="1"/>
      <c r="L156" s="37"/>
      <c r="M156" s="37"/>
      <c r="O156" s="1"/>
      <c r="P156" s="1"/>
      <c r="Q156" s="1" t="s">
        <v>2</v>
      </c>
      <c r="R156" s="1"/>
      <c r="S156" s="1"/>
      <c r="T156" s="1"/>
      <c r="U156" s="1"/>
      <c r="V156" s="1"/>
      <c r="W156" s="1"/>
      <c r="Y156" s="37"/>
      <c r="Z156" s="37"/>
    </row>
    <row r="157" spans="1:26" s="2" customFormat="1" x14ac:dyDescent="0.25">
      <c r="A157"/>
      <c r="B157" s="1"/>
      <c r="C157" s="1"/>
      <c r="D157" s="1" t="s">
        <v>3</v>
      </c>
      <c r="E157" s="1"/>
      <c r="F157" s="1"/>
      <c r="G157" s="1"/>
      <c r="H157" s="1"/>
      <c r="I157" s="1"/>
      <c r="J157" s="1"/>
      <c r="K157" s="1"/>
      <c r="L157" s="1"/>
      <c r="M157" s="1"/>
      <c r="O157" s="1"/>
      <c r="P157" s="1"/>
      <c r="Q157" s="1" t="s">
        <v>3</v>
      </c>
      <c r="R157" s="1"/>
      <c r="S157" s="1"/>
      <c r="T157" s="1"/>
      <c r="U157" s="1"/>
      <c r="V157" s="1"/>
      <c r="W157" s="1"/>
      <c r="X157" s="1"/>
      <c r="Y157" s="1"/>
      <c r="Z157" s="1"/>
    </row>
    <row r="158" spans="1:26" s="2" customFormat="1" x14ac:dyDescent="0.25">
      <c r="A158"/>
      <c r="B158" s="1"/>
      <c r="C158" s="1"/>
      <c r="D158" s="1" t="s">
        <v>37</v>
      </c>
      <c r="E158" s="1"/>
      <c r="F158" s="1"/>
      <c r="G158" s="1"/>
      <c r="H158" s="1"/>
      <c r="I158" s="1"/>
      <c r="J158" s="1"/>
      <c r="K158" s="1"/>
      <c r="L158" s="1"/>
      <c r="M158" s="1"/>
      <c r="O158" s="1"/>
      <c r="P158" s="1"/>
      <c r="Q158" s="1" t="s">
        <v>38</v>
      </c>
      <c r="R158" s="1"/>
      <c r="S158" s="1"/>
      <c r="T158" s="1"/>
      <c r="U158" s="1"/>
      <c r="V158" s="1"/>
      <c r="W158" s="1"/>
      <c r="X158" s="1"/>
      <c r="Y158" s="1"/>
      <c r="Z158" s="1"/>
    </row>
    <row r="159" spans="1:26" s="2" customFormat="1" x14ac:dyDescent="0.25">
      <c r="A159"/>
      <c r="B159" s="1"/>
      <c r="C159" s="1"/>
      <c r="D159" s="1" t="s">
        <v>5</v>
      </c>
      <c r="E159" s="1"/>
      <c r="F159" s="1"/>
      <c r="G159" s="1"/>
      <c r="H159" s="1"/>
      <c r="I159" s="1"/>
      <c r="J159" s="1"/>
      <c r="K159" s="1"/>
      <c r="L159" s="1"/>
      <c r="M159" s="1"/>
      <c r="O159" s="1"/>
      <c r="P159" s="1"/>
      <c r="Q159" s="1" t="s">
        <v>5</v>
      </c>
      <c r="R159" s="1"/>
      <c r="S159" s="1"/>
      <c r="T159" s="1"/>
      <c r="U159" s="1"/>
      <c r="V159" s="1"/>
      <c r="W159" s="1"/>
      <c r="X159" s="1"/>
      <c r="Y159" s="1"/>
      <c r="Z159" s="1"/>
    </row>
    <row r="160" spans="1:26" s="2" customFormat="1" x14ac:dyDescent="0.25">
      <c r="A16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2" customFormat="1" x14ac:dyDescent="0.25">
      <c r="A16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s="2" customFormat="1" ht="15.75" thickBo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s="2" customFormat="1" ht="16.5" thickBot="1" x14ac:dyDescent="0.25">
      <c r="A163" s="3"/>
      <c r="B163" s="38" t="s">
        <v>6</v>
      </c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40"/>
      <c r="O163" s="38" t="s">
        <v>6</v>
      </c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40"/>
    </row>
    <row r="164" spans="1:26" s="2" customFormat="1" ht="15.75" thickBot="1" x14ac:dyDescent="0.3">
      <c r="A164" s="41"/>
      <c r="B164" s="41"/>
      <c r="C164" s="41"/>
      <c r="D164" s="41"/>
      <c r="E164"/>
      <c r="F164"/>
      <c r="G164"/>
      <c r="H164"/>
      <c r="I164"/>
      <c r="J164"/>
      <c r="K164"/>
      <c r="L164"/>
      <c r="M164"/>
      <c r="O164" s="41"/>
      <c r="P164" s="41"/>
      <c r="Q164" s="41"/>
      <c r="R164"/>
      <c r="S164"/>
      <c r="T164"/>
      <c r="U164"/>
      <c r="V164"/>
      <c r="W164"/>
      <c r="X164"/>
      <c r="Y164"/>
      <c r="Z164"/>
    </row>
    <row r="165" spans="1:26" s="2" customFormat="1" ht="20.25" customHeight="1" thickBot="1" x14ac:dyDescent="0.25">
      <c r="A165" s="4"/>
      <c r="B165" s="42" t="s">
        <v>7</v>
      </c>
      <c r="C165" s="43"/>
      <c r="D165" s="43"/>
      <c r="E165" s="44" t="s">
        <v>8</v>
      </c>
      <c r="F165" s="45"/>
      <c r="G165" s="45"/>
      <c r="H165" s="46"/>
      <c r="I165" s="55" t="s">
        <v>9</v>
      </c>
      <c r="J165" s="56"/>
      <c r="K165" s="56"/>
      <c r="L165" s="57"/>
      <c r="M165" s="58" t="s">
        <v>10</v>
      </c>
      <c r="O165" s="42" t="s">
        <v>7</v>
      </c>
      <c r="P165" s="43"/>
      <c r="Q165" s="43"/>
      <c r="R165" s="44" t="s">
        <v>8</v>
      </c>
      <c r="S165" s="45"/>
      <c r="T165" s="45"/>
      <c r="U165" s="46"/>
      <c r="V165" s="55" t="s">
        <v>9</v>
      </c>
      <c r="W165" s="56"/>
      <c r="X165" s="56"/>
      <c r="Y165" s="57"/>
      <c r="Z165" s="58" t="s">
        <v>10</v>
      </c>
    </row>
    <row r="166" spans="1:26" s="2" customFormat="1" ht="12.75" x14ac:dyDescent="0.2">
      <c r="A166" s="4"/>
      <c r="B166" s="61" t="s">
        <v>11</v>
      </c>
      <c r="C166" s="63" t="s">
        <v>12</v>
      </c>
      <c r="D166" s="64"/>
      <c r="E166" s="47" t="s">
        <v>13</v>
      </c>
      <c r="F166" s="5" t="s">
        <v>14</v>
      </c>
      <c r="G166" s="49" t="s">
        <v>15</v>
      </c>
      <c r="H166" s="51" t="s">
        <v>16</v>
      </c>
      <c r="I166" s="47" t="s">
        <v>13</v>
      </c>
      <c r="J166" s="6" t="s">
        <v>14</v>
      </c>
      <c r="K166" s="49" t="s">
        <v>15</v>
      </c>
      <c r="L166" s="53" t="s">
        <v>16</v>
      </c>
      <c r="M166" s="59"/>
      <c r="O166" s="61" t="s">
        <v>11</v>
      </c>
      <c r="P166" s="63" t="s">
        <v>12</v>
      </c>
      <c r="Q166" s="64"/>
      <c r="R166" s="47" t="s">
        <v>13</v>
      </c>
      <c r="S166" s="5" t="s">
        <v>14</v>
      </c>
      <c r="T166" s="49" t="s">
        <v>15</v>
      </c>
      <c r="U166" s="51" t="s">
        <v>16</v>
      </c>
      <c r="V166" s="47" t="s">
        <v>13</v>
      </c>
      <c r="W166" s="6" t="s">
        <v>14</v>
      </c>
      <c r="X166" s="49" t="s">
        <v>15</v>
      </c>
      <c r="Y166" s="53" t="s">
        <v>16</v>
      </c>
      <c r="Z166" s="59"/>
    </row>
    <row r="167" spans="1:26" ht="18.75" customHeight="1" thickBot="1" x14ac:dyDescent="0.3">
      <c r="A167" s="4"/>
      <c r="B167" s="62"/>
      <c r="C167" s="65"/>
      <c r="D167" s="66"/>
      <c r="E167" s="48"/>
      <c r="F167" s="7" t="s">
        <v>17</v>
      </c>
      <c r="G167" s="50"/>
      <c r="H167" s="52"/>
      <c r="I167" s="48"/>
      <c r="J167" s="7" t="s">
        <v>17</v>
      </c>
      <c r="K167" s="50"/>
      <c r="L167" s="54"/>
      <c r="M167" s="60"/>
      <c r="O167" s="62"/>
      <c r="P167" s="65"/>
      <c r="Q167" s="66"/>
      <c r="R167" s="48"/>
      <c r="S167" s="7" t="s">
        <v>17</v>
      </c>
      <c r="T167" s="50"/>
      <c r="U167" s="52"/>
      <c r="V167" s="48"/>
      <c r="W167" s="7" t="s">
        <v>17</v>
      </c>
      <c r="X167" s="50"/>
      <c r="Y167" s="54"/>
      <c r="Z167" s="60"/>
    </row>
    <row r="168" spans="1:26" x14ac:dyDescent="0.25">
      <c r="A168" s="4"/>
      <c r="B168" s="8">
        <v>1</v>
      </c>
      <c r="C168" s="67" t="s">
        <v>18</v>
      </c>
      <c r="D168" s="68"/>
      <c r="E168" s="9">
        <v>2</v>
      </c>
      <c r="F168" s="10">
        <v>12</v>
      </c>
      <c r="G168" s="11">
        <v>3615.99</v>
      </c>
      <c r="H168" s="12">
        <v>25</v>
      </c>
      <c r="I168" s="13">
        <v>2</v>
      </c>
      <c r="J168" s="10">
        <v>12</v>
      </c>
      <c r="K168" s="11">
        <v>3995.1</v>
      </c>
      <c r="L168" s="12">
        <v>22</v>
      </c>
      <c r="M168" s="14">
        <f>+(G168*F168*E168*H168/(12*30)+(+K168*J168*I168*L168/(12*30)))</f>
        <v>11886.13</v>
      </c>
      <c r="O168" s="8">
        <v>1</v>
      </c>
      <c r="P168" s="67" t="s">
        <v>18</v>
      </c>
      <c r="Q168" s="68"/>
      <c r="R168" s="9">
        <v>2</v>
      </c>
      <c r="S168" s="10">
        <v>12</v>
      </c>
      <c r="T168" s="11">
        <v>3615.99</v>
      </c>
      <c r="U168" s="29">
        <v>27</v>
      </c>
      <c r="V168" s="13">
        <v>2</v>
      </c>
      <c r="W168" s="10">
        <v>12</v>
      </c>
      <c r="X168" s="11">
        <v>3995.1</v>
      </c>
      <c r="Y168" s="12">
        <v>26</v>
      </c>
      <c r="Z168" s="14">
        <f>+(T168*S168*R168*U168/(12*30)+(+X168*W168*V168*Y168/(12*30)))</f>
        <v>13433.621999999999</v>
      </c>
    </row>
    <row r="169" spans="1:26" s="2" customFormat="1" ht="18.75" customHeight="1" x14ac:dyDescent="0.25">
      <c r="A169" s="4"/>
      <c r="B169" s="4"/>
      <c r="C169" s="1"/>
      <c r="D169" s="1"/>
      <c r="E169" s="15"/>
      <c r="F169" s="16"/>
      <c r="G169" s="17"/>
      <c r="H169" s="16"/>
      <c r="I169" s="18"/>
      <c r="J169" s="4"/>
      <c r="K169" s="19"/>
      <c r="L169" s="4"/>
      <c r="M169" s="20">
        <f>SUM(M168:M168)</f>
        <v>11886.13</v>
      </c>
      <c r="O169" s="4"/>
      <c r="P169" s="1"/>
      <c r="Q169" s="1"/>
      <c r="R169" s="15"/>
      <c r="S169" s="16"/>
      <c r="T169" s="17"/>
      <c r="U169" s="16"/>
      <c r="V169" s="18"/>
      <c r="W169" s="4"/>
      <c r="X169" s="19"/>
      <c r="Y169" s="4"/>
      <c r="Z169" s="20">
        <f>SUM(Z168:Z168)</f>
        <v>13433.621999999999</v>
      </c>
    </row>
    <row r="170" spans="1:26" s="2" customFormat="1" ht="12.75" customHeight="1" x14ac:dyDescent="0.25">
      <c r="A170" s="4"/>
      <c r="B170" s="21"/>
      <c r="C170" s="22"/>
      <c r="D170" s="1"/>
      <c r="E170" s="15"/>
      <c r="F170" s="16"/>
      <c r="G170" s="17"/>
      <c r="H170" s="16"/>
      <c r="I170" s="18"/>
      <c r="J170" s="4"/>
      <c r="K170" s="19"/>
      <c r="L170" s="4"/>
      <c r="M170" s="20"/>
      <c r="O170" s="21"/>
      <c r="P170" s="22"/>
      <c r="Q170" s="1"/>
      <c r="R170" s="15"/>
      <c r="S170" s="16"/>
      <c r="T170" s="17"/>
      <c r="U170" s="16"/>
      <c r="V170" s="18"/>
      <c r="W170" s="4"/>
      <c r="X170" s="19"/>
      <c r="Y170" s="4"/>
      <c r="Z170" s="20"/>
    </row>
    <row r="172" spans="1:26" s="21" customFormat="1" ht="15.75" x14ac:dyDescent="0.25">
      <c r="K172" s="69" t="s">
        <v>19</v>
      </c>
      <c r="L172" s="70"/>
      <c r="M172" s="23">
        <f>M169</f>
        <v>11886.13</v>
      </c>
      <c r="X172" s="69" t="s">
        <v>19</v>
      </c>
      <c r="Y172" s="70"/>
      <c r="Z172" s="23">
        <f>Z169</f>
        <v>13433.621999999999</v>
      </c>
    </row>
    <row r="173" spans="1:26" s="21" customFormat="1" x14ac:dyDescent="0.25"/>
    <row r="174" spans="1:26" ht="15.75" x14ac:dyDescent="0.25">
      <c r="C174" s="71" t="s">
        <v>20</v>
      </c>
      <c r="D174" s="71"/>
      <c r="G174" s="71" t="s">
        <v>21</v>
      </c>
      <c r="H174" s="71"/>
      <c r="I174" s="71"/>
      <c r="K174" s="24"/>
      <c r="L174" s="24"/>
      <c r="M174" s="25"/>
      <c r="N174"/>
      <c r="P174" s="71" t="s">
        <v>20</v>
      </c>
      <c r="Q174" s="71"/>
      <c r="T174" s="71" t="s">
        <v>21</v>
      </c>
      <c r="U174" s="71"/>
      <c r="V174" s="71"/>
      <c r="X174" s="24"/>
      <c r="Y174" s="24"/>
      <c r="Z174" s="25"/>
    </row>
    <row r="175" spans="1:26" x14ac:dyDescent="0.25">
      <c r="C175" s="71"/>
      <c r="D175" s="71"/>
      <c r="G175" s="71"/>
      <c r="H175" s="71"/>
      <c r="I175" s="71"/>
      <c r="M175" s="26"/>
      <c r="N175"/>
      <c r="P175" s="71"/>
      <c r="Q175" s="71"/>
      <c r="T175" s="71"/>
      <c r="U175" s="71"/>
      <c r="V175" s="71"/>
      <c r="Z175" s="26"/>
    </row>
    <row r="176" spans="1:26" x14ac:dyDescent="0.25">
      <c r="C176" s="71"/>
      <c r="D176" s="71"/>
      <c r="G176" s="71"/>
      <c r="H176" s="71"/>
      <c r="I176" s="71"/>
      <c r="M176" s="26"/>
      <c r="N176"/>
      <c r="P176" s="71"/>
      <c r="Q176" s="71"/>
      <c r="T176" s="71"/>
      <c r="U176" s="71"/>
      <c r="V176" s="71"/>
      <c r="Z176" s="26"/>
    </row>
    <row r="177" spans="3:26" x14ac:dyDescent="0.25">
      <c r="C177" s="71"/>
      <c r="D177" s="71"/>
      <c r="G177" s="71"/>
      <c r="H177" s="71"/>
      <c r="I177" s="71"/>
      <c r="L177" s="27" t="s">
        <v>22</v>
      </c>
      <c r="M177" s="20">
        <f>M172</f>
        <v>11886.13</v>
      </c>
      <c r="P177" s="71"/>
      <c r="Q177" s="71"/>
      <c r="T177" s="71"/>
      <c r="U177" s="71"/>
      <c r="V177" s="71"/>
      <c r="Y177" s="27" t="s">
        <v>22</v>
      </c>
      <c r="Z177" s="20">
        <f>Z172</f>
        <v>13433.621999999999</v>
      </c>
    </row>
    <row r="178" spans="3:26" x14ac:dyDescent="0.25">
      <c r="C178" s="71"/>
      <c r="D178" s="71"/>
      <c r="G178" s="71"/>
      <c r="H178" s="71"/>
      <c r="I178" s="71"/>
      <c r="L178" s="27" t="s">
        <v>23</v>
      </c>
      <c r="M178" s="28">
        <f>M172*0.18</f>
        <v>2139.5033999999996</v>
      </c>
      <c r="P178" s="71"/>
      <c r="Q178" s="71"/>
      <c r="T178" s="71"/>
      <c r="U178" s="71"/>
      <c r="V178" s="71"/>
      <c r="Y178" s="27" t="s">
        <v>23</v>
      </c>
      <c r="Z178" s="28">
        <f>Z172*0.18</f>
        <v>2418.0519599999998</v>
      </c>
    </row>
    <row r="179" spans="3:26" x14ac:dyDescent="0.25">
      <c r="C179" s="71"/>
      <c r="D179" s="71"/>
      <c r="G179" s="71"/>
      <c r="H179" s="71"/>
      <c r="I179" s="71"/>
      <c r="L179" s="27" t="s">
        <v>19</v>
      </c>
      <c r="M179" s="20">
        <f>SUM(M177:M178)</f>
        <v>14025.633399999999</v>
      </c>
      <c r="P179" s="71"/>
      <c r="Q179" s="71"/>
      <c r="T179" s="71"/>
      <c r="U179" s="71"/>
      <c r="V179" s="71"/>
      <c r="Y179" s="27" t="s">
        <v>19</v>
      </c>
      <c r="Z179" s="20">
        <f>SUM(Z177:Z178)</f>
        <v>15851.67396</v>
      </c>
    </row>
    <row r="181" spans="3:26" ht="15.75" thickBot="1" x14ac:dyDescent="0.3"/>
    <row r="182" spans="3:26" ht="15.75" thickBot="1" x14ac:dyDescent="0.3">
      <c r="L182" s="31" t="s">
        <v>39</v>
      </c>
      <c r="M182" s="32">
        <f>Z179-M179</f>
        <v>1826.0405600000013</v>
      </c>
      <c r="N182" s="33"/>
    </row>
    <row r="185" spans="3:26" ht="15.75" thickBot="1" x14ac:dyDescent="0.3"/>
    <row r="186" spans="3:26" ht="15.75" thickBot="1" x14ac:dyDescent="0.3">
      <c r="L186" s="34" t="s">
        <v>19</v>
      </c>
      <c r="M186" s="35">
        <f>M29+M59+M90+M122+M152+M182</f>
        <v>9100.3794799999978</v>
      </c>
      <c r="O186" t="s">
        <v>40</v>
      </c>
    </row>
  </sheetData>
  <mergeCells count="240">
    <mergeCell ref="C168:D168"/>
    <mergeCell ref="P168:Q168"/>
    <mergeCell ref="K172:L172"/>
    <mergeCell ref="X172:Y172"/>
    <mergeCell ref="C174:D179"/>
    <mergeCell ref="G174:I179"/>
    <mergeCell ref="P174:Q179"/>
    <mergeCell ref="T174:V179"/>
    <mergeCell ref="R166:R167"/>
    <mergeCell ref="T166:T167"/>
    <mergeCell ref="U166:U167"/>
    <mergeCell ref="V166:V167"/>
    <mergeCell ref="X166:X167"/>
    <mergeCell ref="Y166:Y167"/>
    <mergeCell ref="R165:U165"/>
    <mergeCell ref="V165:Y165"/>
    <mergeCell ref="Z165:Z167"/>
    <mergeCell ref="B166:B167"/>
    <mergeCell ref="C166:D167"/>
    <mergeCell ref="E166:E167"/>
    <mergeCell ref="G166:G167"/>
    <mergeCell ref="H166:H167"/>
    <mergeCell ref="I166:I167"/>
    <mergeCell ref="K166:K167"/>
    <mergeCell ref="A164:D164"/>
    <mergeCell ref="O164:Q164"/>
    <mergeCell ref="B165:D165"/>
    <mergeCell ref="E165:H165"/>
    <mergeCell ref="I165:L165"/>
    <mergeCell ref="M165:M167"/>
    <mergeCell ref="O165:Q165"/>
    <mergeCell ref="L166:L167"/>
    <mergeCell ref="O166:O167"/>
    <mergeCell ref="P166:Q167"/>
    <mergeCell ref="L155:M155"/>
    <mergeCell ref="Y155:Z155"/>
    <mergeCell ref="L156:M156"/>
    <mergeCell ref="Y156:Z156"/>
    <mergeCell ref="B163:M163"/>
    <mergeCell ref="O163:Z163"/>
    <mergeCell ref="C138:D138"/>
    <mergeCell ref="P138:Q138"/>
    <mergeCell ref="K142:L142"/>
    <mergeCell ref="X142:Y142"/>
    <mergeCell ref="C144:D149"/>
    <mergeCell ref="G144:I149"/>
    <mergeCell ref="P144:Q149"/>
    <mergeCell ref="T144:V149"/>
    <mergeCell ref="R136:R137"/>
    <mergeCell ref="T136:T137"/>
    <mergeCell ref="U136:U137"/>
    <mergeCell ref="V136:V137"/>
    <mergeCell ref="X136:X137"/>
    <mergeCell ref="Y136:Y137"/>
    <mergeCell ref="R135:U135"/>
    <mergeCell ref="V135:Y135"/>
    <mergeCell ref="Z135:Z137"/>
    <mergeCell ref="B136:B137"/>
    <mergeCell ref="C136:D137"/>
    <mergeCell ref="E136:E137"/>
    <mergeCell ref="G136:G137"/>
    <mergeCell ref="H136:H137"/>
    <mergeCell ref="I136:I137"/>
    <mergeCell ref="K136:K137"/>
    <mergeCell ref="A134:D134"/>
    <mergeCell ref="O134:Q134"/>
    <mergeCell ref="B135:D135"/>
    <mergeCell ref="E135:H135"/>
    <mergeCell ref="I135:L135"/>
    <mergeCell ref="M135:M137"/>
    <mergeCell ref="O135:Q135"/>
    <mergeCell ref="L136:L137"/>
    <mergeCell ref="O136:O137"/>
    <mergeCell ref="P136:Q137"/>
    <mergeCell ref="L125:M125"/>
    <mergeCell ref="Y125:Z125"/>
    <mergeCell ref="L126:M126"/>
    <mergeCell ref="Y126:Z126"/>
    <mergeCell ref="B133:M133"/>
    <mergeCell ref="O133:Z133"/>
    <mergeCell ref="C109:D109"/>
    <mergeCell ref="P109:Q109"/>
    <mergeCell ref="K113:L113"/>
    <mergeCell ref="X113:Y113"/>
    <mergeCell ref="C115:D120"/>
    <mergeCell ref="G115:I120"/>
    <mergeCell ref="P115:Q120"/>
    <mergeCell ref="T115:V120"/>
    <mergeCell ref="R107:R108"/>
    <mergeCell ref="T107:T108"/>
    <mergeCell ref="U107:U108"/>
    <mergeCell ref="V107:V108"/>
    <mergeCell ref="X107:X108"/>
    <mergeCell ref="Y107:Y108"/>
    <mergeCell ref="R106:U106"/>
    <mergeCell ref="V106:Y106"/>
    <mergeCell ref="Z106:Z108"/>
    <mergeCell ref="B107:B108"/>
    <mergeCell ref="C107:D108"/>
    <mergeCell ref="E107:E108"/>
    <mergeCell ref="G107:G108"/>
    <mergeCell ref="H107:H108"/>
    <mergeCell ref="I107:I108"/>
    <mergeCell ref="K107:K108"/>
    <mergeCell ref="A105:D105"/>
    <mergeCell ref="O105:Q105"/>
    <mergeCell ref="B106:D106"/>
    <mergeCell ref="E106:H106"/>
    <mergeCell ref="I106:L106"/>
    <mergeCell ref="M106:M108"/>
    <mergeCell ref="O106:Q106"/>
    <mergeCell ref="L107:L108"/>
    <mergeCell ref="O107:O108"/>
    <mergeCell ref="P107:Q108"/>
    <mergeCell ref="L96:M96"/>
    <mergeCell ref="Y96:Z96"/>
    <mergeCell ref="L97:M97"/>
    <mergeCell ref="Y97:Z97"/>
    <mergeCell ref="B104:M104"/>
    <mergeCell ref="O104:Z104"/>
    <mergeCell ref="C76:D76"/>
    <mergeCell ref="P76:Q76"/>
    <mergeCell ref="K80:L80"/>
    <mergeCell ref="X80:Y80"/>
    <mergeCell ref="C82:D87"/>
    <mergeCell ref="G82:I87"/>
    <mergeCell ref="P82:Q87"/>
    <mergeCell ref="T82:V87"/>
    <mergeCell ref="R74:R75"/>
    <mergeCell ref="T74:T75"/>
    <mergeCell ref="U74:U75"/>
    <mergeCell ref="V74:V75"/>
    <mergeCell ref="X74:X75"/>
    <mergeCell ref="Y74:Y75"/>
    <mergeCell ref="R73:U73"/>
    <mergeCell ref="V73:Y73"/>
    <mergeCell ref="Z73:Z75"/>
    <mergeCell ref="B74:B75"/>
    <mergeCell ref="C74:D75"/>
    <mergeCell ref="E74:E75"/>
    <mergeCell ref="G74:G75"/>
    <mergeCell ref="H74:H75"/>
    <mergeCell ref="I74:I75"/>
    <mergeCell ref="K74:K75"/>
    <mergeCell ref="A72:D72"/>
    <mergeCell ref="O72:Q72"/>
    <mergeCell ref="B73:D73"/>
    <mergeCell ref="E73:H73"/>
    <mergeCell ref="I73:L73"/>
    <mergeCell ref="M73:M75"/>
    <mergeCell ref="O73:Q73"/>
    <mergeCell ref="L74:L75"/>
    <mergeCell ref="O74:O75"/>
    <mergeCell ref="P74:Q75"/>
    <mergeCell ref="L63:M63"/>
    <mergeCell ref="Y63:Z63"/>
    <mergeCell ref="L64:M64"/>
    <mergeCell ref="Y64:Z64"/>
    <mergeCell ref="B71:M71"/>
    <mergeCell ref="O71:Z71"/>
    <mergeCell ref="K49:L49"/>
    <mergeCell ref="X49:Y49"/>
    <mergeCell ref="C51:D56"/>
    <mergeCell ref="G51:I56"/>
    <mergeCell ref="P51:Q56"/>
    <mergeCell ref="T51:V56"/>
    <mergeCell ref="C45:D45"/>
    <mergeCell ref="P45:Q45"/>
    <mergeCell ref="V42:Y42"/>
    <mergeCell ref="Z42:Z44"/>
    <mergeCell ref="B43:B44"/>
    <mergeCell ref="C43:D44"/>
    <mergeCell ref="E43:E44"/>
    <mergeCell ref="G43:G44"/>
    <mergeCell ref="H43:H44"/>
    <mergeCell ref="I43:I44"/>
    <mergeCell ref="K43:K44"/>
    <mergeCell ref="L43:L44"/>
    <mergeCell ref="B42:D42"/>
    <mergeCell ref="E42:H42"/>
    <mergeCell ref="I42:L42"/>
    <mergeCell ref="M42:M44"/>
    <mergeCell ref="O42:Q42"/>
    <mergeCell ref="R42:U42"/>
    <mergeCell ref="O43:O44"/>
    <mergeCell ref="P43:Q44"/>
    <mergeCell ref="L33:M33"/>
    <mergeCell ref="Y33:Z33"/>
    <mergeCell ref="B40:M40"/>
    <mergeCell ref="O40:Z40"/>
    <mergeCell ref="A41:D41"/>
    <mergeCell ref="O41:Q41"/>
    <mergeCell ref="P15:Q15"/>
    <mergeCell ref="X19:Y19"/>
    <mergeCell ref="P21:Q26"/>
    <mergeCell ref="T21:V26"/>
    <mergeCell ref="L32:M32"/>
    <mergeCell ref="Y32:Z32"/>
    <mergeCell ref="C15:D15"/>
    <mergeCell ref="K19:L19"/>
    <mergeCell ref="C21:D26"/>
    <mergeCell ref="G21:I26"/>
    <mergeCell ref="O13:O14"/>
    <mergeCell ref="P13:Q14"/>
    <mergeCell ref="R13:R14"/>
    <mergeCell ref="T13:T14"/>
    <mergeCell ref="U13:U14"/>
    <mergeCell ref="V13:V14"/>
    <mergeCell ref="X13:X14"/>
    <mergeCell ref="Y13:Y14"/>
    <mergeCell ref="R43:R44"/>
    <mergeCell ref="T43:T44"/>
    <mergeCell ref="U43:U44"/>
    <mergeCell ref="V43:V44"/>
    <mergeCell ref="X43:X44"/>
    <mergeCell ref="Y43:Y44"/>
    <mergeCell ref="Y2:Z2"/>
    <mergeCell ref="Y3:Z3"/>
    <mergeCell ref="O10:Z10"/>
    <mergeCell ref="O11:Q11"/>
    <mergeCell ref="O12:Q12"/>
    <mergeCell ref="R12:U12"/>
    <mergeCell ref="E13:E14"/>
    <mergeCell ref="G13:G14"/>
    <mergeCell ref="H13:H14"/>
    <mergeCell ref="I13:I14"/>
    <mergeCell ref="K13:K14"/>
    <mergeCell ref="L13:L14"/>
    <mergeCell ref="L2:M2"/>
    <mergeCell ref="L3:M3"/>
    <mergeCell ref="B10:M10"/>
    <mergeCell ref="A11:D11"/>
    <mergeCell ref="B12:D12"/>
    <mergeCell ref="E12:H12"/>
    <mergeCell ref="I12:L12"/>
    <mergeCell ref="M12:M14"/>
    <mergeCell ref="B13:B14"/>
    <mergeCell ref="C13:D14"/>
    <mergeCell ref="V12:Y12"/>
    <mergeCell ref="Z12:Z1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Mitma</dc:creator>
  <cp:lastModifiedBy>Amparo Mitma</cp:lastModifiedBy>
  <dcterms:created xsi:type="dcterms:W3CDTF">2023-10-20T21:16:52Z</dcterms:created>
  <dcterms:modified xsi:type="dcterms:W3CDTF">2023-10-23T16:25:57Z</dcterms:modified>
</cp:coreProperties>
</file>