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PLANTA/ACEITE COMPRESORES/"/>
    </mc:Choice>
  </mc:AlternateContent>
  <xr:revisionPtr revIDLastSave="54" documentId="8_{CE09BBF9-EC2E-4A85-8C9D-EF129E7A2AAD}" xr6:coauthVersionLast="47" xr6:coauthVersionMax="47" xr10:uidLastSave="{1AB14037-C1EA-4A3A-BADC-D3C3C4AD6DE5}"/>
  <bookViews>
    <workbookView xWindow="-108" yWindow="-108" windowWidth="23256" windowHeight="12456" firstSheet="6" activeTab="6" xr2:uid="{1FFCE3DC-0430-4FB9-BCFB-DB53420D3107}"/>
  </bookViews>
  <sheets>
    <sheet name="Climatización Sala Mahi" sheetId="1" state="hidden" r:id="rId1"/>
    <sheet name="Comparativo" sheetId="2" state="hidden" r:id="rId2"/>
    <sheet name="Pisos Interior" sheetId="3" state="hidden" r:id="rId3"/>
    <sheet name="Pisos Planta de Harina" sheetId="4" state="hidden" r:id="rId4"/>
    <sheet name="Pisos Muelle" sheetId="6" state="hidden" r:id="rId5"/>
    <sheet name="REPARACION" sheetId="7" state="hidden" r:id="rId6"/>
    <sheet name="COMPRA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8" l="1"/>
  <c r="F40" i="8" s="1"/>
  <c r="E39" i="8"/>
  <c r="E40" i="8" s="1"/>
  <c r="D39" i="8"/>
  <c r="G51" i="7"/>
  <c r="G52" i="7" s="1"/>
  <c r="G53" i="7" s="1"/>
  <c r="F51" i="7"/>
  <c r="E51" i="7"/>
  <c r="D51" i="7"/>
  <c r="F28" i="6"/>
  <c r="E28" i="6"/>
  <c r="D26" i="6"/>
  <c r="E34" i="4"/>
  <c r="E35" i="4" s="1"/>
  <c r="E36" i="4" s="1"/>
  <c r="F34" i="4"/>
  <c r="F35" i="4" s="1"/>
  <c r="D32" i="4"/>
  <c r="D26" i="3"/>
  <c r="D27" i="3"/>
  <c r="D25" i="3"/>
  <c r="F25" i="3"/>
  <c r="F26" i="3" s="1"/>
  <c r="F27" i="3" s="1"/>
  <c r="E25" i="3"/>
  <c r="E26" i="3" s="1"/>
  <c r="E27" i="3" s="1"/>
  <c r="F29" i="2"/>
  <c r="E29" i="2"/>
  <c r="E30" i="2" s="1"/>
  <c r="E31" i="2" s="1"/>
  <c r="D29" i="2"/>
  <c r="D30" i="1"/>
  <c r="E30" i="1"/>
  <c r="F41" i="8" l="1"/>
  <c r="D40" i="8"/>
  <c r="D41" i="8" s="1"/>
  <c r="E41" i="8"/>
  <c r="F52" i="7"/>
  <c r="F53" i="7" s="1"/>
  <c r="E52" i="7"/>
  <c r="D52" i="7"/>
  <c r="D53" i="7" s="1"/>
  <c r="E29" i="6"/>
  <c r="E30" i="6" s="1"/>
  <c r="F29" i="6"/>
  <c r="F30" i="6" s="1"/>
  <c r="D27" i="6"/>
  <c r="D28" i="6" s="1"/>
  <c r="F36" i="4"/>
  <c r="D33" i="4"/>
  <c r="F30" i="2"/>
  <c r="F31" i="2" s="1"/>
  <c r="D30" i="2"/>
  <c r="D31" i="2" s="1"/>
  <c r="D31" i="1"/>
  <c r="F30" i="1"/>
  <c r="F31" i="1" s="1"/>
  <c r="F32" i="1" s="1"/>
  <c r="E31" i="1"/>
  <c r="E53" i="7" l="1"/>
  <c r="D29" i="6"/>
  <c r="D30" i="6" s="1"/>
  <c r="D34" i="4"/>
  <c r="D35" i="4" s="1"/>
  <c r="D36" i="4" s="1"/>
  <c r="E32" i="1"/>
  <c r="D32" i="1"/>
</calcChain>
</file>

<file path=xl/sharedStrings.xml><?xml version="1.0" encoding="utf-8"?>
<sst xmlns="http://schemas.openxmlformats.org/spreadsheetml/2006/main" count="399" uniqueCount="254">
  <si>
    <t>MCC</t>
  </si>
  <si>
    <t>DATO</t>
  </si>
  <si>
    <t xml:space="preserve"> +10 C</t>
  </si>
  <si>
    <t xml:space="preserve"> +15 C</t>
  </si>
  <si>
    <t>33.1 KW</t>
  </si>
  <si>
    <t>30.6 KW</t>
  </si>
  <si>
    <t>R-507a</t>
  </si>
  <si>
    <t>1109 m3</t>
  </si>
  <si>
    <t>1008 m3</t>
  </si>
  <si>
    <t>DANFOSS - OP HGZ160D</t>
  </si>
  <si>
    <t>440 V</t>
  </si>
  <si>
    <t>HERMETICO</t>
  </si>
  <si>
    <t>MTZ160 - 13.5 HP</t>
  </si>
  <si>
    <t>220 V</t>
  </si>
  <si>
    <t>32 KW</t>
  </si>
  <si>
    <t>14 KW</t>
  </si>
  <si>
    <t>24 x 10 x 4.2 MTS</t>
  </si>
  <si>
    <t>27.8 x 9.5 x 4.2 MTS</t>
  </si>
  <si>
    <t>-</t>
  </si>
  <si>
    <t>COINREFRI</t>
  </si>
  <si>
    <t>07 días</t>
  </si>
  <si>
    <t>4-5 días</t>
  </si>
  <si>
    <t>7-15 días.</t>
  </si>
  <si>
    <t>1080 m3</t>
  </si>
  <si>
    <t>27x10x4 MTS</t>
  </si>
  <si>
    <t>440V</t>
  </si>
  <si>
    <t>46.KW</t>
  </si>
  <si>
    <t>46.7 KW</t>
  </si>
  <si>
    <t>220V</t>
  </si>
  <si>
    <t>40% con orden de servicio
30% con entrega de equipos 
30% crédito a 30 días</t>
  </si>
  <si>
    <t>30% con orden servicio.
50% con la entrega de equipos.
20% término trabajos y pruebas</t>
  </si>
  <si>
    <t>30 días</t>
  </si>
  <si>
    <t>1 año</t>
  </si>
  <si>
    <t xml:space="preserve"> -</t>
  </si>
  <si>
    <t>40% con orden servicio
60% valorizar avance/entrega.</t>
  </si>
  <si>
    <t>Volumen a enfriar</t>
  </si>
  <si>
    <t>Refrigerante</t>
  </si>
  <si>
    <t>Modelo</t>
  </si>
  <si>
    <t>Voltaje</t>
  </si>
  <si>
    <t>Compresor</t>
  </si>
  <si>
    <t>Caudal unitario</t>
  </si>
  <si>
    <t>Tiro de aire</t>
  </si>
  <si>
    <t>Mano de obra de montaje y puesta en marcha.</t>
  </si>
  <si>
    <t>Gastos de traslado</t>
  </si>
  <si>
    <t>Forma de pago</t>
  </si>
  <si>
    <t>Tiempo de entrega de los equipos</t>
  </si>
  <si>
    <t>Duración de servicio</t>
  </si>
  <si>
    <t>Lugar de entrega</t>
  </si>
  <si>
    <t>Validez de oferta</t>
  </si>
  <si>
    <t>Especificaciones Técnicas</t>
  </si>
  <si>
    <t>Partidas</t>
  </si>
  <si>
    <t>Total Valores</t>
  </si>
  <si>
    <t>Condiciones de Pago</t>
  </si>
  <si>
    <t>CUADRO COMPARATIVO  -  EQUIPOS DE CLIMATIZACIÓN SALA MAHI.</t>
  </si>
  <si>
    <t>Medidas del área</t>
  </si>
  <si>
    <t>Tablero eléctrico (suministro eléctrico)</t>
  </si>
  <si>
    <t>Materiales de montaje mecánico eléctrico</t>
  </si>
  <si>
    <t>Garantía</t>
  </si>
  <si>
    <t>Unidad condensadora</t>
  </si>
  <si>
    <t>Capacidad frigorífica</t>
  </si>
  <si>
    <t>Capacidad frigorifica</t>
  </si>
  <si>
    <t>Unidad evaporadores</t>
  </si>
  <si>
    <t>Cantidad considerada</t>
  </si>
  <si>
    <t xml:space="preserve">Evaporadores cúbicos delta frío 13 kw </t>
  </si>
  <si>
    <t>13 KW</t>
  </si>
  <si>
    <t>Valor venta US$</t>
  </si>
  <si>
    <t>Igv US$</t>
  </si>
  <si>
    <t>Precio de venta US$</t>
  </si>
  <si>
    <t>20 a 25 días</t>
  </si>
  <si>
    <t>E&amp;R PERÚ</t>
  </si>
  <si>
    <t>34.84 KW</t>
  </si>
  <si>
    <t>4800 m3/h</t>
  </si>
  <si>
    <t>5000 m3/h</t>
  </si>
  <si>
    <t>12 mts</t>
  </si>
  <si>
    <t>Cotización</t>
  </si>
  <si>
    <t>058.01/2022</t>
  </si>
  <si>
    <t>P087.22 REV01</t>
  </si>
  <si>
    <t>Temperatura evaporación</t>
  </si>
  <si>
    <t>+8°C</t>
  </si>
  <si>
    <t>Mi 110</t>
  </si>
  <si>
    <t>Marca</t>
  </si>
  <si>
    <t>Mipal</t>
  </si>
  <si>
    <t>8400 m3/h</t>
  </si>
  <si>
    <t>Capacidad del evaporador</t>
  </si>
  <si>
    <t>02 a 03 semanas</t>
  </si>
  <si>
    <t>Cantidad de personas</t>
  </si>
  <si>
    <t>PR220000319-2022</t>
  </si>
  <si>
    <t>Mi 078</t>
  </si>
  <si>
    <t>Mi 062E</t>
  </si>
  <si>
    <t>01 semanas.</t>
  </si>
  <si>
    <t>Proveedor</t>
  </si>
  <si>
    <t>ABLANDADOR - CALDERO Y CONDENSADORES</t>
  </si>
  <si>
    <t>TIPO</t>
  </si>
  <si>
    <t>OPERACIÓN</t>
  </si>
  <si>
    <t>MARCA</t>
  </si>
  <si>
    <t>MODELO</t>
  </si>
  <si>
    <t>CAPACIDAD DE FLUJO</t>
  </si>
  <si>
    <t>DUREZA DEL AGUA</t>
  </si>
  <si>
    <t>AUTONOMIA</t>
  </si>
  <si>
    <t>Simple (1 solo reactor)</t>
  </si>
  <si>
    <t>Manual</t>
  </si>
  <si>
    <t>Energetica y Agroindustria</t>
  </si>
  <si>
    <t>R3672</t>
  </si>
  <si>
    <t>36 Gal / Min</t>
  </si>
  <si>
    <t>400 PPM en Promedio</t>
  </si>
  <si>
    <t>12 HRS entre regeneraciones</t>
  </si>
  <si>
    <t>01TANQUE REACTOR (CON RESINA)</t>
  </si>
  <si>
    <t>Tipo</t>
  </si>
  <si>
    <t>Presión de Diseño</t>
  </si>
  <si>
    <t>Dimensiones</t>
  </si>
  <si>
    <t>Presión de Trabajo</t>
  </si>
  <si>
    <t>Diametro</t>
  </si>
  <si>
    <t>Altura Cilindrica</t>
  </si>
  <si>
    <t>Norma de Referencia</t>
  </si>
  <si>
    <t xml:space="preserve">Casco Cilindrico </t>
  </si>
  <si>
    <t>Coples, Roscado NPT</t>
  </si>
  <si>
    <t>Toberas</t>
  </si>
  <si>
    <t>Niples y Accesorio</t>
  </si>
  <si>
    <t>Valvulas</t>
  </si>
  <si>
    <t>Lecho Filtrante</t>
  </si>
  <si>
    <t>Recubirmiento Interno</t>
  </si>
  <si>
    <t>Almacén Temporal</t>
  </si>
  <si>
    <t>Corte y demolición de piso recubierto con granito, secado y preparado de piso</t>
  </si>
  <si>
    <t>Piso revestido con granito</t>
  </si>
  <si>
    <t>Lavado de Materiales de alto riesgo</t>
  </si>
  <si>
    <t>Retiro de piso en mal estado, secado de piso y masilla epóxica</t>
  </si>
  <si>
    <t>Resane de piso con poliuretano (resina epóxica)</t>
  </si>
  <si>
    <t>Precámaras y túneles estáticos</t>
  </si>
  <si>
    <t>SCTR, emmos e implementos de seguridad</t>
  </si>
  <si>
    <t>Seguridad industrial en obra</t>
  </si>
  <si>
    <t xml:space="preserve"> </t>
  </si>
  <si>
    <t>Seguridad y Salud Ocupacional y Medio Ambiente (Riesgo medio)</t>
  </si>
  <si>
    <t>Valor venta S/</t>
  </si>
  <si>
    <t>Igv S/</t>
  </si>
  <si>
    <t>Precio de venta S/</t>
  </si>
  <si>
    <t>Obras Preliminares</t>
  </si>
  <si>
    <t>Trazo, niveles y replanteo en todo el proceso.</t>
  </si>
  <si>
    <t>Corte de losa existente con amoladora y disco de corte</t>
  </si>
  <si>
    <t>Demolición de losa existente con retroexcavadora y martillo hidráulico incorporado</t>
  </si>
  <si>
    <t>Movimiento de tierras</t>
  </si>
  <si>
    <t>Corte y eliminación de material de relleno infectado producto de las sanguazas, con retroexcavadora y volquetes. Factor Esp. 20%</t>
  </si>
  <si>
    <t>Eliminación de material producto de las demoliciones con retroexcavadora y volquetes. Factor esponjamiento 30%</t>
  </si>
  <si>
    <t>Cambio de suelo por afirmado e=0.20m</t>
  </si>
  <si>
    <t>Nivelación, riego y compactación de base, con rodillo vibratorio de 5 ton</t>
  </si>
  <si>
    <t>Obras de concreto armado</t>
  </si>
  <si>
    <t>Construcción de 196.70 m2 de losa doblemente reforzada de espesor 0.20m, concreto f'c=245 Kg/cm2. ALTO TRÁNSITO</t>
  </si>
  <si>
    <t>Concreto premezclado f'c=245 Kg/cm2 más aditivo Sika 3 transportado con mixers</t>
  </si>
  <si>
    <t>Acero f'y=4,200 Kg/cm2. Fierro de Ø=3/8" doblemente reforzada a @ 0.20m</t>
  </si>
  <si>
    <t>Encofrado y desencofrado</t>
  </si>
  <si>
    <t>Dowell de 5/8" liso con tubo pvc 3/4"</t>
  </si>
  <si>
    <t>Juntas de dilatación con bruña de 1/2"</t>
  </si>
  <si>
    <t>Juntas de separación con tecnopor de 3/4" y sellado con Sikaflex Universal</t>
  </si>
  <si>
    <t>Curado de concreto con aspersor y aditivo Membranil Chema C-9 curador de concreto</t>
  </si>
  <si>
    <t>Obras Metal Mecánica</t>
  </si>
  <si>
    <t>Tapas de cajas de registro de fierro con marco de ángulo</t>
  </si>
  <si>
    <t>Tapa de 0.70m x 0.70m con plancha de 5/8" pintada con base y acabado epóxico</t>
  </si>
  <si>
    <t>Tapa de 1.16m x 1.00m con plancha de 5/8" pintada con base y acabado epóxico</t>
  </si>
  <si>
    <t>Tapa de 0.95m x 0.95m con plancha de 5/8" pintada con base y acabado epóxico</t>
  </si>
  <si>
    <t>GG y UU 15%</t>
  </si>
  <si>
    <t>PROYECTISTAS Y CONSTRUCTORES</t>
  </si>
  <si>
    <t>DATOS</t>
  </si>
  <si>
    <t>LOSAS FRENTE A MUELLE</t>
  </si>
  <si>
    <t>Construcción de 249.30 m2 de losa doblemente reforzada de espesor 0.20m, concreto f'c=245 Kg/cm2. ALTO TRÁNSITO</t>
  </si>
  <si>
    <t>Acero f'y=4,200 Kg/cm2. Fierro de Ø=3/8" dolemente reforzada a @ 0.20m</t>
  </si>
  <si>
    <t>Dowels de 5/8" liso con tubo pvc 3/4"</t>
  </si>
  <si>
    <t>Actividades</t>
  </si>
  <si>
    <t>Datos</t>
  </si>
  <si>
    <t>Tiempo de entrega</t>
  </si>
  <si>
    <t>Modelo:</t>
  </si>
  <si>
    <r>
      <rPr>
        <b/>
        <sz val="9"/>
        <color theme="1"/>
        <rFont val="Calibri"/>
        <family val="2"/>
        <scheme val="minor"/>
      </rPr>
      <t>Marca:</t>
    </r>
    <r>
      <rPr>
        <sz val="9"/>
        <color theme="1"/>
        <rFont val="Calibri"/>
        <family val="2"/>
        <scheme val="minor"/>
      </rPr>
      <t xml:space="preserve"> </t>
    </r>
  </si>
  <si>
    <t>50% adelanto/50% saldo antes del despacho</t>
  </si>
  <si>
    <t>15 dias puesta OC</t>
  </si>
  <si>
    <t xml:space="preserve">7 dias </t>
  </si>
  <si>
    <t>Al contado, otras a convenir</t>
  </si>
  <si>
    <t xml:space="preserve">MOVITECNIA </t>
  </si>
  <si>
    <t xml:space="preserve">KITO </t>
  </si>
  <si>
    <t>TECLE ELECTRICO</t>
  </si>
  <si>
    <t>COFFING</t>
  </si>
  <si>
    <t>EC3 2 TON SSEC4016 17FT</t>
  </si>
  <si>
    <t xml:space="preserve">Capacidad de carga: </t>
  </si>
  <si>
    <t xml:space="preserve">Tipo uso por industria: </t>
  </si>
  <si>
    <t>Grado Alimenticio</t>
  </si>
  <si>
    <t xml:space="preserve">Tipo de cadena: </t>
  </si>
  <si>
    <t>Acero Inoxidabel</t>
  </si>
  <si>
    <t>IFITSA</t>
  </si>
  <si>
    <t>NERM2020L-S-FG</t>
  </si>
  <si>
    <t>62.2023-05-24-002</t>
  </si>
  <si>
    <t>2000 kg</t>
  </si>
  <si>
    <t xml:space="preserve">Peso: </t>
  </si>
  <si>
    <t>111 kg</t>
  </si>
  <si>
    <t>Longitud de Izaje:</t>
  </si>
  <si>
    <t>grado 80, niquelada de 10.2 mm</t>
  </si>
  <si>
    <t xml:space="preserve">Velocidad de tecle: </t>
  </si>
  <si>
    <t>3 metros</t>
  </si>
  <si>
    <t>4.30 m/min</t>
  </si>
  <si>
    <t>Potencia del motor del tecle:</t>
  </si>
  <si>
    <t>Velocidad del trolley:</t>
  </si>
  <si>
    <t>Potencia del motor del trolley:</t>
  </si>
  <si>
    <t>24.40 m/min</t>
  </si>
  <si>
    <t>1.8 kW (2.4 HP)</t>
  </si>
  <si>
    <t>0.4 kW (0.54 HP)</t>
  </si>
  <si>
    <t>Voltaje:</t>
  </si>
  <si>
    <t>Rango de Ancho de viga estandar:</t>
  </si>
  <si>
    <t>De 82 a 153 mm</t>
  </si>
  <si>
    <t>440V-Trifásico-60hz</t>
  </si>
  <si>
    <t>Rangos de ancho de vigas como opcion:</t>
  </si>
  <si>
    <t>De 154 a 178 mm o 179 a 305 mm</t>
  </si>
  <si>
    <t>60 minutos, 360 arranques/h para el tecle y 30 minutos para el trolley</t>
  </si>
  <si>
    <t>Trole - IP55  / Botonera - IP65</t>
  </si>
  <si>
    <t>10 semanas</t>
  </si>
  <si>
    <t>02 semanas</t>
  </si>
  <si>
    <t>ERM2020L-L</t>
  </si>
  <si>
    <t>KITO</t>
  </si>
  <si>
    <t>04 semanas</t>
  </si>
  <si>
    <t>04 días</t>
  </si>
  <si>
    <t xml:space="preserve"> 62.2023-05-19-002</t>
  </si>
  <si>
    <t xml:space="preserve"> 62.2023-05-19-001</t>
  </si>
  <si>
    <t xml:space="preserve">MIT </t>
  </si>
  <si>
    <t>MHT03ER-01</t>
  </si>
  <si>
    <t>3000 kg</t>
  </si>
  <si>
    <t>Grado 80, de 11.2 mm</t>
  </si>
  <si>
    <t>5.4 m/min</t>
  </si>
  <si>
    <t>3.0 kW (4.0 HP)</t>
  </si>
  <si>
    <t>10.0 m/min</t>
  </si>
  <si>
    <t xml:space="preserve">220v- 440v trifasico </t>
  </si>
  <si>
    <t>De 100 a 180 mm</t>
  </si>
  <si>
    <t>180 kg</t>
  </si>
  <si>
    <t>Calificación / Normas:</t>
  </si>
  <si>
    <t>Ciclo de trabajo:</t>
  </si>
  <si>
    <t>30 min</t>
  </si>
  <si>
    <t>Trole - IP54  / Botonera - IP65</t>
  </si>
  <si>
    <t>230/3/60</t>
  </si>
  <si>
    <t>Contado</t>
  </si>
  <si>
    <t>24 a 25 semanas</t>
  </si>
  <si>
    <t>15 días</t>
  </si>
  <si>
    <t>CUADRO COMPARATIVO  -  REVESTIMIENTO PISO DE CAMARA</t>
  </si>
  <si>
    <t>B2B LUBE</t>
  </si>
  <si>
    <t xml:space="preserve">CUADRO COMPARATIVO  -  ACEITE COMPRESORES </t>
  </si>
  <si>
    <t xml:space="preserve">ACEITE </t>
  </si>
  <si>
    <t>AKRON REFCOM HT 68</t>
  </si>
  <si>
    <t>REPRESENTACIONES MAZZETTI</t>
  </si>
  <si>
    <t>RENISO ULTRACOOL 68</t>
  </si>
  <si>
    <t>SHELL OIL S2 FR-A 68</t>
  </si>
  <si>
    <t>Temperatura de escurrimiento:</t>
  </si>
  <si>
    <t>Temperatura de inflamación:</t>
  </si>
  <si>
    <t xml:space="preserve">Viscosidad Cinématica@ 40°C </t>
  </si>
  <si>
    <t>Viscosidad Cinemática @100 °C cSt</t>
  </si>
  <si>
    <t>04 cilindros de 55 Gln</t>
  </si>
  <si>
    <t>Factura 30 días</t>
  </si>
  <si>
    <t>02 días luego de recibida OC</t>
  </si>
  <si>
    <t>24 horas</t>
  </si>
  <si>
    <t xml:space="preserve">Tipo: </t>
  </si>
  <si>
    <t>Sintetico</t>
  </si>
  <si>
    <t>Semi sintetico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</si>
</sst>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inden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3"/>
    </xf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right" vertical="center" wrapText="1" indent="1"/>
    </xf>
    <xf numFmtId="0" fontId="1" fillId="4" borderId="1" xfId="0" applyFont="1" applyFill="1" applyBorder="1" applyAlignment="1">
      <alignment horizontal="left" vertical="center" indent="1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 indent="4"/>
    </xf>
    <xf numFmtId="4" fontId="2" fillId="0" borderId="1" xfId="0" applyNumberFormat="1" applyFont="1" applyBorder="1" applyAlignment="1">
      <alignment horizontal="right" indent="5"/>
    </xf>
    <xf numFmtId="0" fontId="3" fillId="4" borderId="4" xfId="0" applyFont="1" applyFill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/>
    </xf>
    <xf numFmtId="0" fontId="1" fillId="4" borderId="7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/>
    </xf>
    <xf numFmtId="0" fontId="1" fillId="4" borderId="6" xfId="0" applyFont="1" applyFill="1" applyBorder="1" applyAlignment="1">
      <alignment horizontal="right" vertical="center" wrapText="1" indent="1"/>
    </xf>
    <xf numFmtId="4" fontId="1" fillId="6" borderId="6" xfId="0" applyNumberFormat="1" applyFont="1" applyFill="1" applyBorder="1" applyAlignment="1">
      <alignment horizontal="right" indent="5"/>
    </xf>
    <xf numFmtId="4" fontId="1" fillId="6" borderId="6" xfId="0" applyNumberFormat="1" applyFont="1" applyFill="1" applyBorder="1" applyAlignment="1">
      <alignment horizontal="right" indent="4"/>
    </xf>
    <xf numFmtId="0" fontId="1" fillId="4" borderId="7" xfId="0" applyFont="1" applyFill="1" applyBorder="1" applyAlignment="1">
      <alignment horizontal="right" vertical="center" wrapText="1" indent="1"/>
    </xf>
    <xf numFmtId="4" fontId="1" fillId="0" borderId="7" xfId="0" applyNumberFormat="1" applyFont="1" applyBorder="1" applyAlignment="1">
      <alignment horizontal="right" indent="5"/>
    </xf>
    <xf numFmtId="4" fontId="1" fillId="0" borderId="7" xfId="0" applyNumberFormat="1" applyFont="1" applyBorder="1" applyAlignment="1">
      <alignment horizontal="right" indent="4"/>
    </xf>
    <xf numFmtId="0" fontId="1" fillId="4" borderId="2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7345-15F8-4BEC-9388-5E8A48445363}">
  <dimension ref="B2:F38"/>
  <sheetViews>
    <sheetView showGridLines="0" zoomScaleNormal="10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C14" sqref="C14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3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53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 t="s">
        <v>0</v>
      </c>
      <c r="E3" s="9" t="s">
        <v>69</v>
      </c>
      <c r="F3" s="9" t="s">
        <v>19</v>
      </c>
    </row>
    <row r="4" spans="2:6" x14ac:dyDescent="0.25">
      <c r="B4" s="8"/>
      <c r="C4" s="19" t="s">
        <v>74</v>
      </c>
      <c r="D4" s="9" t="s">
        <v>86</v>
      </c>
      <c r="E4" s="9" t="s">
        <v>75</v>
      </c>
      <c r="F4" s="9" t="s">
        <v>76</v>
      </c>
    </row>
    <row r="5" spans="2:6" ht="14.4" customHeight="1" x14ac:dyDescent="0.25">
      <c r="B5" s="64" t="s">
        <v>49</v>
      </c>
      <c r="C5" s="10" t="s">
        <v>35</v>
      </c>
      <c r="D5" s="3" t="s">
        <v>7</v>
      </c>
      <c r="E5" s="3" t="s">
        <v>8</v>
      </c>
      <c r="F5" s="3" t="s">
        <v>23</v>
      </c>
    </row>
    <row r="6" spans="2:6" x14ac:dyDescent="0.25">
      <c r="B6" s="64"/>
      <c r="C6" s="10" t="s">
        <v>54</v>
      </c>
      <c r="D6" s="3" t="s">
        <v>16</v>
      </c>
      <c r="E6" s="3" t="s">
        <v>17</v>
      </c>
      <c r="F6" s="3" t="s">
        <v>24</v>
      </c>
    </row>
    <row r="7" spans="2:6" x14ac:dyDescent="0.25">
      <c r="B7" s="64"/>
      <c r="C7" s="10" t="s">
        <v>77</v>
      </c>
      <c r="D7" s="3" t="s">
        <v>2</v>
      </c>
      <c r="E7" s="3" t="s">
        <v>3</v>
      </c>
      <c r="F7" s="20" t="s">
        <v>78</v>
      </c>
    </row>
    <row r="8" spans="2:6" x14ac:dyDescent="0.25">
      <c r="B8" s="64"/>
      <c r="C8" s="10" t="s">
        <v>59</v>
      </c>
      <c r="D8" s="3" t="s">
        <v>4</v>
      </c>
      <c r="E8" s="3" t="s">
        <v>5</v>
      </c>
      <c r="F8" s="3" t="s">
        <v>26</v>
      </c>
    </row>
    <row r="9" spans="2:6" x14ac:dyDescent="0.25">
      <c r="B9" s="64"/>
      <c r="C9" s="10" t="s">
        <v>36</v>
      </c>
      <c r="D9" s="3" t="s">
        <v>6</v>
      </c>
      <c r="E9" s="3" t="s">
        <v>6</v>
      </c>
      <c r="F9" s="3" t="s">
        <v>6</v>
      </c>
    </row>
    <row r="10" spans="2:6" x14ac:dyDescent="0.25">
      <c r="B10" s="64"/>
      <c r="C10" s="10" t="s">
        <v>85</v>
      </c>
      <c r="D10" s="21">
        <v>40</v>
      </c>
      <c r="E10" s="21">
        <v>30</v>
      </c>
      <c r="F10" s="21">
        <v>50</v>
      </c>
    </row>
    <row r="11" spans="2:6" x14ac:dyDescent="0.25">
      <c r="B11" s="64"/>
      <c r="C11" s="12" t="s">
        <v>58</v>
      </c>
      <c r="D11" s="4" t="s">
        <v>33</v>
      </c>
      <c r="E11" s="4" t="s">
        <v>33</v>
      </c>
      <c r="F11" s="4" t="s">
        <v>33</v>
      </c>
    </row>
    <row r="12" spans="2:6" x14ac:dyDescent="0.25">
      <c r="B12" s="64"/>
      <c r="C12" s="13" t="s">
        <v>37</v>
      </c>
      <c r="D12" s="3" t="s">
        <v>9</v>
      </c>
      <c r="E12" s="3" t="s">
        <v>9</v>
      </c>
      <c r="F12" s="3" t="s">
        <v>9</v>
      </c>
    </row>
    <row r="13" spans="2:6" x14ac:dyDescent="0.25">
      <c r="B13" s="64"/>
      <c r="C13" s="13" t="s">
        <v>60</v>
      </c>
      <c r="D13" s="21" t="s">
        <v>70</v>
      </c>
      <c r="E13" s="21" t="s">
        <v>14</v>
      </c>
      <c r="F13" s="21" t="s">
        <v>27</v>
      </c>
    </row>
    <row r="14" spans="2:6" x14ac:dyDescent="0.25">
      <c r="B14" s="64"/>
      <c r="C14" s="13" t="s">
        <v>38</v>
      </c>
      <c r="D14" s="3" t="s">
        <v>10</v>
      </c>
      <c r="E14" s="3" t="s">
        <v>10</v>
      </c>
      <c r="F14" s="3" t="s">
        <v>25</v>
      </c>
    </row>
    <row r="15" spans="2:6" x14ac:dyDescent="0.25">
      <c r="B15" s="64"/>
      <c r="C15" s="13" t="s">
        <v>39</v>
      </c>
      <c r="D15" s="3" t="s">
        <v>12</v>
      </c>
      <c r="E15" s="3" t="s">
        <v>11</v>
      </c>
      <c r="F15" s="3" t="s">
        <v>11</v>
      </c>
    </row>
    <row r="16" spans="2:6" x14ac:dyDescent="0.25">
      <c r="B16" s="64"/>
      <c r="C16" s="11" t="s">
        <v>61</v>
      </c>
      <c r="D16" s="4" t="s">
        <v>33</v>
      </c>
      <c r="E16" s="4" t="s">
        <v>33</v>
      </c>
      <c r="F16" s="4" t="s">
        <v>33</v>
      </c>
    </row>
    <row r="17" spans="2:6" x14ac:dyDescent="0.25">
      <c r="B17" s="64"/>
      <c r="C17" s="13" t="s">
        <v>62</v>
      </c>
      <c r="D17" s="3">
        <v>4</v>
      </c>
      <c r="E17" s="3">
        <v>3</v>
      </c>
      <c r="F17" s="3">
        <v>4</v>
      </c>
    </row>
    <row r="18" spans="2:6" x14ac:dyDescent="0.25">
      <c r="B18" s="64"/>
      <c r="C18" s="13" t="s">
        <v>80</v>
      </c>
      <c r="D18" s="4" t="s">
        <v>81</v>
      </c>
      <c r="E18" s="4" t="s">
        <v>81</v>
      </c>
      <c r="F18" s="4" t="s">
        <v>81</v>
      </c>
    </row>
    <row r="19" spans="2:6" x14ac:dyDescent="0.25">
      <c r="B19" s="64"/>
      <c r="C19" s="13" t="s">
        <v>37</v>
      </c>
      <c r="D19" s="21" t="s">
        <v>88</v>
      </c>
      <c r="E19" s="21" t="s">
        <v>87</v>
      </c>
      <c r="F19" s="21" t="s">
        <v>79</v>
      </c>
    </row>
    <row r="20" spans="2:6" x14ac:dyDescent="0.25">
      <c r="B20" s="64"/>
      <c r="C20" s="13" t="s">
        <v>83</v>
      </c>
      <c r="D20" s="3" t="s">
        <v>64</v>
      </c>
      <c r="E20" s="3" t="s">
        <v>15</v>
      </c>
      <c r="F20" s="3">
        <v>13.5</v>
      </c>
    </row>
    <row r="21" spans="2:6" x14ac:dyDescent="0.25">
      <c r="B21" s="64"/>
      <c r="C21" s="13" t="s">
        <v>38</v>
      </c>
      <c r="D21" s="3" t="s">
        <v>13</v>
      </c>
      <c r="E21" s="3" t="s">
        <v>13</v>
      </c>
      <c r="F21" s="3" t="s">
        <v>28</v>
      </c>
    </row>
    <row r="22" spans="2:6" x14ac:dyDescent="0.25">
      <c r="B22" s="64"/>
      <c r="C22" s="13" t="s">
        <v>40</v>
      </c>
      <c r="D22" s="3" t="s">
        <v>71</v>
      </c>
      <c r="E22" s="3" t="s">
        <v>72</v>
      </c>
      <c r="F22" s="3" t="s">
        <v>82</v>
      </c>
    </row>
    <row r="23" spans="2:6" x14ac:dyDescent="0.25">
      <c r="B23" s="64"/>
      <c r="C23" s="13" t="s">
        <v>41</v>
      </c>
      <c r="D23" s="3" t="s">
        <v>73</v>
      </c>
      <c r="E23" s="3" t="s">
        <v>73</v>
      </c>
      <c r="F23" s="3" t="s">
        <v>73</v>
      </c>
    </row>
    <row r="24" spans="2:6" x14ac:dyDescent="0.25">
      <c r="B24" s="64" t="s">
        <v>50</v>
      </c>
      <c r="C24" s="10" t="s">
        <v>63</v>
      </c>
      <c r="D24" s="65">
        <v>10492.58</v>
      </c>
      <c r="E24" s="14">
        <v>6562.5</v>
      </c>
      <c r="F24" s="14">
        <v>5733</v>
      </c>
    </row>
    <row r="25" spans="2:6" x14ac:dyDescent="0.25">
      <c r="B25" s="64"/>
      <c r="C25" s="10" t="s">
        <v>63</v>
      </c>
      <c r="D25" s="65"/>
      <c r="E25" s="14">
        <v>4500</v>
      </c>
      <c r="F25" s="14">
        <v>5850</v>
      </c>
    </row>
    <row r="26" spans="2:6" x14ac:dyDescent="0.25">
      <c r="B26" s="64"/>
      <c r="C26" s="10" t="s">
        <v>55</v>
      </c>
      <c r="D26" s="14">
        <v>2850.8</v>
      </c>
      <c r="E26" s="14">
        <v>2312.5</v>
      </c>
      <c r="F26" s="14">
        <v>4621.5</v>
      </c>
    </row>
    <row r="27" spans="2:6" x14ac:dyDescent="0.25">
      <c r="B27" s="64"/>
      <c r="C27" s="10" t="s">
        <v>56</v>
      </c>
      <c r="D27" s="14">
        <v>1897.8</v>
      </c>
      <c r="E27" s="14">
        <v>8105.48</v>
      </c>
      <c r="F27" s="14">
        <v>1287</v>
      </c>
    </row>
    <row r="28" spans="2:6" x14ac:dyDescent="0.25">
      <c r="B28" s="64"/>
      <c r="C28" s="10" t="s">
        <v>42</v>
      </c>
      <c r="D28" s="14">
        <v>1698</v>
      </c>
      <c r="E28" s="14">
        <v>5060.99</v>
      </c>
      <c r="F28" s="14">
        <v>3487.5</v>
      </c>
    </row>
    <row r="29" spans="2:6" x14ac:dyDescent="0.25">
      <c r="B29" s="64"/>
      <c r="C29" s="10" t="s">
        <v>43</v>
      </c>
      <c r="D29" s="14" t="s">
        <v>18</v>
      </c>
      <c r="E29" s="14">
        <v>1317.08</v>
      </c>
      <c r="F29" s="14">
        <v>1521</v>
      </c>
    </row>
    <row r="30" spans="2:6" x14ac:dyDescent="0.25">
      <c r="B30" s="64" t="s">
        <v>51</v>
      </c>
      <c r="C30" s="18" t="s">
        <v>65</v>
      </c>
      <c r="D30" s="15">
        <f>SUM(D24:D29)</f>
        <v>16939.18</v>
      </c>
      <c r="E30" s="15">
        <f>SUM(E24:E29)</f>
        <v>27858.550000000003</v>
      </c>
      <c r="F30" s="15">
        <f>SUM(F24:F29)</f>
        <v>22500</v>
      </c>
    </row>
    <row r="31" spans="2:6" x14ac:dyDescent="0.25">
      <c r="B31" s="64"/>
      <c r="C31" s="17" t="s">
        <v>66</v>
      </c>
      <c r="D31" s="14">
        <f>D30*18%</f>
        <v>3049.0524</v>
      </c>
      <c r="E31" s="14">
        <f t="shared" ref="E31:F31" si="0">E30*18%</f>
        <v>5014.5390000000007</v>
      </c>
      <c r="F31" s="14">
        <f t="shared" si="0"/>
        <v>4050</v>
      </c>
    </row>
    <row r="32" spans="2:6" x14ac:dyDescent="0.25">
      <c r="B32" s="64"/>
      <c r="C32" s="18" t="s">
        <v>67</v>
      </c>
      <c r="D32" s="16">
        <f>SUM(D30:D31)</f>
        <v>19988.232400000001</v>
      </c>
      <c r="E32" s="16">
        <f t="shared" ref="E32:F32" si="1">SUM(E30:E31)</f>
        <v>32873.089000000007</v>
      </c>
      <c r="F32" s="16">
        <f t="shared" si="1"/>
        <v>26550</v>
      </c>
    </row>
    <row r="33" spans="2:6" x14ac:dyDescent="0.25">
      <c r="B33" s="64" t="s">
        <v>52</v>
      </c>
      <c r="C33" s="10" t="s">
        <v>57</v>
      </c>
      <c r="D33" s="3" t="s">
        <v>32</v>
      </c>
      <c r="E33" s="3" t="s">
        <v>32</v>
      </c>
      <c r="F33" s="3" t="s">
        <v>32</v>
      </c>
    </row>
    <row r="34" spans="2:6" ht="36" x14ac:dyDescent="0.25">
      <c r="B34" s="64"/>
      <c r="C34" s="10" t="s">
        <v>44</v>
      </c>
      <c r="D34" s="5" t="s">
        <v>29</v>
      </c>
      <c r="E34" s="5" t="s">
        <v>30</v>
      </c>
      <c r="F34" s="6" t="s">
        <v>34</v>
      </c>
    </row>
    <row r="35" spans="2:6" x14ac:dyDescent="0.25">
      <c r="B35" s="64"/>
      <c r="C35" s="10" t="s">
        <v>45</v>
      </c>
      <c r="D35" s="7" t="s">
        <v>21</v>
      </c>
      <c r="E35" s="7" t="s">
        <v>18</v>
      </c>
      <c r="F35" s="7" t="s">
        <v>89</v>
      </c>
    </row>
    <row r="36" spans="2:6" x14ac:dyDescent="0.25">
      <c r="B36" s="64"/>
      <c r="C36" s="10" t="s">
        <v>46</v>
      </c>
      <c r="D36" s="7" t="s">
        <v>22</v>
      </c>
      <c r="E36" s="7" t="s">
        <v>68</v>
      </c>
      <c r="F36" s="7" t="s">
        <v>84</v>
      </c>
    </row>
    <row r="37" spans="2:6" x14ac:dyDescent="0.25">
      <c r="B37" s="64"/>
      <c r="C37" s="10" t="s">
        <v>47</v>
      </c>
      <c r="D37" s="7" t="s">
        <v>18</v>
      </c>
      <c r="E37" s="7" t="s">
        <v>18</v>
      </c>
      <c r="F37" s="7" t="s">
        <v>18</v>
      </c>
    </row>
    <row r="38" spans="2:6" x14ac:dyDescent="0.25">
      <c r="B38" s="64"/>
      <c r="C38" s="10" t="s">
        <v>48</v>
      </c>
      <c r="D38" s="7" t="s">
        <v>20</v>
      </c>
      <c r="E38" s="7" t="s">
        <v>31</v>
      </c>
      <c r="F38" s="7" t="s">
        <v>18</v>
      </c>
    </row>
  </sheetData>
  <mergeCells count="6">
    <mergeCell ref="B2:F2"/>
    <mergeCell ref="B24:B29"/>
    <mergeCell ref="B30:B32"/>
    <mergeCell ref="B33:B38"/>
    <mergeCell ref="B5:B23"/>
    <mergeCell ref="D24:D25"/>
  </mergeCells>
  <pageMargins left="0.7" right="0.7" top="0.75" bottom="0.75" header="0.3" footer="0.3"/>
  <pageSetup paperSize="9" orientation="portrait" r:id="rId1"/>
  <ignoredErrors>
    <ignoredError sqref="F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D345-A18C-47CF-BE34-4EC73792F4BE}">
  <dimension ref="B2:F3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3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91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/>
      <c r="E3" s="9"/>
      <c r="F3" s="9"/>
    </row>
    <row r="4" spans="2:6" x14ac:dyDescent="0.25">
      <c r="B4" s="8"/>
      <c r="C4" s="19" t="s">
        <v>74</v>
      </c>
      <c r="D4" s="9"/>
      <c r="E4" s="9"/>
      <c r="F4" s="9"/>
    </row>
    <row r="5" spans="2:6" ht="14.4" customHeight="1" x14ac:dyDescent="0.25">
      <c r="B5" s="64" t="s">
        <v>49</v>
      </c>
      <c r="C5" s="10" t="s">
        <v>92</v>
      </c>
      <c r="D5" s="3" t="s">
        <v>99</v>
      </c>
      <c r="E5" s="3"/>
      <c r="F5" s="3"/>
    </row>
    <row r="6" spans="2:6" x14ac:dyDescent="0.25">
      <c r="B6" s="64"/>
      <c r="C6" s="10" t="s">
        <v>93</v>
      </c>
      <c r="D6" s="3" t="s">
        <v>100</v>
      </c>
      <c r="E6" s="3"/>
      <c r="F6" s="3"/>
    </row>
    <row r="7" spans="2:6" x14ac:dyDescent="0.25">
      <c r="B7" s="64"/>
      <c r="C7" s="10" t="s">
        <v>94</v>
      </c>
      <c r="D7" s="3" t="s">
        <v>101</v>
      </c>
      <c r="E7" s="3"/>
      <c r="F7" s="20"/>
    </row>
    <row r="8" spans="2:6" x14ac:dyDescent="0.25">
      <c r="B8" s="64"/>
      <c r="C8" s="10" t="s">
        <v>95</v>
      </c>
      <c r="D8" s="3" t="s">
        <v>102</v>
      </c>
      <c r="E8" s="3"/>
      <c r="F8" s="3"/>
    </row>
    <row r="9" spans="2:6" x14ac:dyDescent="0.25">
      <c r="B9" s="64"/>
      <c r="C9" s="10" t="s">
        <v>96</v>
      </c>
      <c r="D9" s="3" t="s">
        <v>103</v>
      </c>
      <c r="E9" s="3"/>
      <c r="F9" s="3"/>
    </row>
    <row r="10" spans="2:6" x14ac:dyDescent="0.25">
      <c r="B10" s="64"/>
      <c r="C10" s="10" t="s">
        <v>97</v>
      </c>
      <c r="D10" s="23" t="s">
        <v>104</v>
      </c>
      <c r="E10" s="21"/>
      <c r="F10" s="21"/>
    </row>
    <row r="11" spans="2:6" x14ac:dyDescent="0.25">
      <c r="B11" s="64"/>
      <c r="C11" s="10" t="s">
        <v>98</v>
      </c>
      <c r="D11" s="3" t="s">
        <v>105</v>
      </c>
      <c r="E11" s="3"/>
      <c r="F11" s="3"/>
    </row>
    <row r="12" spans="2:6" x14ac:dyDescent="0.25">
      <c r="B12" s="64" t="s">
        <v>50</v>
      </c>
      <c r="C12" s="10" t="s">
        <v>106</v>
      </c>
      <c r="D12" s="24"/>
      <c r="E12" s="14"/>
      <c r="F12" s="14"/>
    </row>
    <row r="13" spans="2:6" x14ac:dyDescent="0.25">
      <c r="B13" s="64"/>
      <c r="C13" s="10" t="s">
        <v>107</v>
      </c>
      <c r="D13" s="24"/>
      <c r="E13" s="14"/>
      <c r="F13" s="14"/>
    </row>
    <row r="14" spans="2:6" x14ac:dyDescent="0.25">
      <c r="B14" s="64"/>
      <c r="C14" s="10" t="s">
        <v>108</v>
      </c>
      <c r="D14" s="14"/>
      <c r="E14" s="14"/>
      <c r="F14" s="14"/>
    </row>
    <row r="15" spans="2:6" x14ac:dyDescent="0.25">
      <c r="B15" s="64"/>
      <c r="C15" s="10" t="s">
        <v>110</v>
      </c>
      <c r="D15" s="14"/>
      <c r="E15" s="14"/>
      <c r="F15" s="14"/>
    </row>
    <row r="16" spans="2:6" x14ac:dyDescent="0.25">
      <c r="B16" s="64"/>
      <c r="C16" s="10" t="s">
        <v>109</v>
      </c>
      <c r="D16" s="14"/>
      <c r="E16" s="14"/>
      <c r="F16" s="14"/>
    </row>
    <row r="17" spans="2:6" x14ac:dyDescent="0.25">
      <c r="B17" s="64"/>
      <c r="C17" s="10" t="s">
        <v>111</v>
      </c>
      <c r="D17" s="14"/>
      <c r="E17" s="14"/>
      <c r="F17" s="14"/>
    </row>
    <row r="18" spans="2:6" x14ac:dyDescent="0.25">
      <c r="B18" s="64"/>
      <c r="C18" s="10" t="s">
        <v>112</v>
      </c>
      <c r="D18" s="14"/>
      <c r="E18" s="14"/>
      <c r="F18" s="14"/>
    </row>
    <row r="19" spans="2:6" x14ac:dyDescent="0.25">
      <c r="B19" s="64"/>
      <c r="C19" s="10" t="s">
        <v>113</v>
      </c>
      <c r="D19" s="14"/>
      <c r="E19" s="14"/>
      <c r="F19" s="14"/>
    </row>
    <row r="20" spans="2:6" x14ac:dyDescent="0.25">
      <c r="B20" s="64"/>
      <c r="C20" s="10" t="s">
        <v>114</v>
      </c>
      <c r="D20" s="14"/>
      <c r="E20" s="14"/>
      <c r="F20" s="14"/>
    </row>
    <row r="21" spans="2:6" x14ac:dyDescent="0.25">
      <c r="B21" s="64"/>
      <c r="C21" s="10" t="s">
        <v>115</v>
      </c>
      <c r="D21" s="14"/>
      <c r="E21" s="14"/>
      <c r="F21" s="14"/>
    </row>
    <row r="22" spans="2:6" x14ac:dyDescent="0.25">
      <c r="B22" s="64"/>
      <c r="C22" s="10" t="s">
        <v>116</v>
      </c>
      <c r="D22" s="14"/>
      <c r="E22" s="14"/>
      <c r="F22" s="14"/>
    </row>
    <row r="23" spans="2:6" x14ac:dyDescent="0.25">
      <c r="B23" s="64"/>
      <c r="C23" s="10" t="s">
        <v>117</v>
      </c>
      <c r="D23" s="14"/>
      <c r="E23" s="14"/>
      <c r="F23" s="14"/>
    </row>
    <row r="24" spans="2:6" x14ac:dyDescent="0.25">
      <c r="B24" s="64"/>
      <c r="C24" s="10" t="s">
        <v>118</v>
      </c>
      <c r="D24" s="14"/>
      <c r="E24" s="14"/>
      <c r="F24" s="14"/>
    </row>
    <row r="25" spans="2:6" x14ac:dyDescent="0.25">
      <c r="B25" s="64"/>
      <c r="C25" s="10" t="s">
        <v>119</v>
      </c>
      <c r="D25" s="14"/>
      <c r="E25" s="14"/>
      <c r="F25" s="14"/>
    </row>
    <row r="26" spans="2:6" x14ac:dyDescent="0.25">
      <c r="B26" s="64"/>
      <c r="C26" s="10" t="s">
        <v>120</v>
      </c>
      <c r="D26" s="14"/>
      <c r="E26" s="14"/>
      <c r="F26" s="14"/>
    </row>
    <row r="27" spans="2:6" x14ac:dyDescent="0.25">
      <c r="B27" s="64"/>
      <c r="C27" s="10"/>
      <c r="D27" s="14"/>
      <c r="E27" s="14"/>
      <c r="F27" s="14"/>
    </row>
    <row r="28" spans="2:6" x14ac:dyDescent="0.25">
      <c r="B28" s="64"/>
      <c r="C28" s="10"/>
      <c r="D28" s="14"/>
      <c r="E28" s="14"/>
      <c r="F28" s="14"/>
    </row>
    <row r="29" spans="2:6" x14ac:dyDescent="0.25">
      <c r="B29" s="64" t="s">
        <v>51</v>
      </c>
      <c r="C29" s="18"/>
      <c r="D29" s="15">
        <f>SUM(D12:D28)</f>
        <v>0</v>
      </c>
      <c r="E29" s="15">
        <f>SUM(E12:E28)</f>
        <v>0</v>
      </c>
      <c r="F29" s="15">
        <f>SUM(F12:F28)</f>
        <v>0</v>
      </c>
    </row>
    <row r="30" spans="2:6" x14ac:dyDescent="0.25">
      <c r="B30" s="64"/>
      <c r="C30" s="17"/>
      <c r="D30" s="14">
        <f>D29*18%</f>
        <v>0</v>
      </c>
      <c r="E30" s="14">
        <f t="shared" ref="E30:F30" si="0">E29*18%</f>
        <v>0</v>
      </c>
      <c r="F30" s="14">
        <f t="shared" si="0"/>
        <v>0</v>
      </c>
    </row>
    <row r="31" spans="2:6" x14ac:dyDescent="0.25">
      <c r="B31" s="64"/>
      <c r="C31" s="18"/>
      <c r="D31" s="16">
        <f>SUM(D29:D30)</f>
        <v>0</v>
      </c>
      <c r="E31" s="16">
        <f t="shared" ref="E31:F31" si="1">SUM(E29:E30)</f>
        <v>0</v>
      </c>
      <c r="F31" s="16">
        <f t="shared" si="1"/>
        <v>0</v>
      </c>
    </row>
    <row r="32" spans="2:6" x14ac:dyDescent="0.25">
      <c r="B32" s="64" t="s">
        <v>52</v>
      </c>
      <c r="C32" s="10"/>
      <c r="D32" s="3" t="s">
        <v>32</v>
      </c>
      <c r="E32" s="3" t="s">
        <v>32</v>
      </c>
      <c r="F32" s="3" t="s">
        <v>32</v>
      </c>
    </row>
    <row r="33" spans="2:6" x14ac:dyDescent="0.25">
      <c r="B33" s="64"/>
      <c r="C33" s="10"/>
      <c r="D33" s="5"/>
      <c r="E33" s="5"/>
      <c r="F33" s="6"/>
    </row>
    <row r="34" spans="2:6" x14ac:dyDescent="0.25">
      <c r="B34" s="64"/>
      <c r="C34" s="10"/>
      <c r="D34" s="7"/>
      <c r="E34" s="7"/>
      <c r="F34" s="7"/>
    </row>
    <row r="35" spans="2:6" x14ac:dyDescent="0.25">
      <c r="B35" s="64"/>
      <c r="C35" s="10"/>
      <c r="D35" s="7"/>
      <c r="E35" s="7"/>
      <c r="F35" s="7"/>
    </row>
    <row r="36" spans="2:6" x14ac:dyDescent="0.25">
      <c r="B36" s="64"/>
      <c r="C36" s="10"/>
      <c r="D36" s="7"/>
      <c r="E36" s="7"/>
      <c r="F36" s="7"/>
    </row>
    <row r="37" spans="2:6" x14ac:dyDescent="0.25">
      <c r="B37" s="64"/>
      <c r="C37" s="10"/>
      <c r="D37" s="7"/>
      <c r="E37" s="7"/>
      <c r="F37" s="7"/>
    </row>
  </sheetData>
  <mergeCells count="5">
    <mergeCell ref="B32:B37"/>
    <mergeCell ref="B2:F2"/>
    <mergeCell ref="B5:B11"/>
    <mergeCell ref="B12:B28"/>
    <mergeCell ref="B29:B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45C6-6331-4D7F-A019-4BC330826EEE}">
  <dimension ref="B2:F33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56.7773437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 t="s">
        <v>91</v>
      </c>
      <c r="C2" s="63"/>
      <c r="D2" s="63"/>
      <c r="E2" s="63"/>
      <c r="F2" s="63"/>
    </row>
    <row r="3" spans="2:6" x14ac:dyDescent="0.25">
      <c r="B3" s="8" t="s">
        <v>1</v>
      </c>
      <c r="C3" s="19" t="s">
        <v>90</v>
      </c>
      <c r="D3" s="9"/>
      <c r="E3" s="9"/>
      <c r="F3" s="9"/>
    </row>
    <row r="4" spans="2:6" x14ac:dyDescent="0.25">
      <c r="B4" s="8"/>
      <c r="C4" s="19" t="s">
        <v>74</v>
      </c>
      <c r="D4" s="9"/>
      <c r="E4" s="9"/>
      <c r="F4" s="9"/>
    </row>
    <row r="5" spans="2:6" ht="14.4" customHeight="1" x14ac:dyDescent="0.25">
      <c r="B5" s="64" t="s">
        <v>129</v>
      </c>
      <c r="C5" s="10" t="s">
        <v>128</v>
      </c>
      <c r="D5" s="3">
        <v>300</v>
      </c>
      <c r="E5" s="3"/>
      <c r="F5" s="3"/>
    </row>
    <row r="6" spans="2:6" x14ac:dyDescent="0.25">
      <c r="B6" s="64"/>
      <c r="C6" s="10" t="s">
        <v>131</v>
      </c>
      <c r="D6" s="3">
        <v>300</v>
      </c>
      <c r="E6" s="3"/>
      <c r="F6" s="3"/>
    </row>
    <row r="7" spans="2:6" x14ac:dyDescent="0.25">
      <c r="B7" s="64"/>
      <c r="C7" s="10" t="s">
        <v>130</v>
      </c>
      <c r="D7" s="3"/>
      <c r="E7" s="3"/>
      <c r="F7" s="20"/>
    </row>
    <row r="8" spans="2:6" x14ac:dyDescent="0.25">
      <c r="B8" s="64" t="s">
        <v>50</v>
      </c>
      <c r="C8" s="25" t="s">
        <v>121</v>
      </c>
      <c r="D8" s="24"/>
      <c r="E8" s="14"/>
      <c r="F8" s="14"/>
    </row>
    <row r="9" spans="2:6" x14ac:dyDescent="0.25">
      <c r="B9" s="64"/>
      <c r="C9" s="10" t="s">
        <v>122</v>
      </c>
      <c r="D9" s="22">
        <v>1380</v>
      </c>
      <c r="E9" s="14"/>
      <c r="F9" s="14"/>
    </row>
    <row r="10" spans="2:6" x14ac:dyDescent="0.25">
      <c r="B10" s="64"/>
      <c r="C10" s="10" t="s">
        <v>123</v>
      </c>
      <c r="D10" s="14">
        <v>2760</v>
      </c>
      <c r="E10" s="14"/>
      <c r="F10" s="14"/>
    </row>
    <row r="11" spans="2:6" x14ac:dyDescent="0.25">
      <c r="B11" s="64"/>
      <c r="C11" s="25" t="s">
        <v>124</v>
      </c>
      <c r="D11" s="14"/>
      <c r="E11" s="14"/>
      <c r="F11" s="14"/>
    </row>
    <row r="12" spans="2:6" x14ac:dyDescent="0.25">
      <c r="B12" s="64"/>
      <c r="C12" s="10" t="s">
        <v>125</v>
      </c>
      <c r="D12" s="14">
        <v>1590</v>
      </c>
      <c r="E12" s="14"/>
      <c r="F12" s="14"/>
    </row>
    <row r="13" spans="2:6" x14ac:dyDescent="0.25">
      <c r="B13" s="64"/>
      <c r="C13" s="10" t="s">
        <v>126</v>
      </c>
      <c r="D13" s="14">
        <v>7420</v>
      </c>
      <c r="E13" s="14"/>
      <c r="F13" s="14"/>
    </row>
    <row r="14" spans="2:6" x14ac:dyDescent="0.25">
      <c r="B14" s="64"/>
      <c r="C14" s="25" t="s">
        <v>127</v>
      </c>
      <c r="D14" s="14"/>
      <c r="E14" s="14"/>
      <c r="F14" s="14"/>
    </row>
    <row r="15" spans="2:6" x14ac:dyDescent="0.25">
      <c r="B15" s="64"/>
      <c r="C15" s="10" t="s">
        <v>125</v>
      </c>
      <c r="D15" s="14">
        <v>330</v>
      </c>
      <c r="E15" s="14"/>
      <c r="F15" s="14"/>
    </row>
    <row r="16" spans="2:6" x14ac:dyDescent="0.25">
      <c r="B16" s="64"/>
      <c r="C16" s="10" t="s">
        <v>126</v>
      </c>
      <c r="D16" s="14">
        <v>1540</v>
      </c>
      <c r="E16" s="14"/>
      <c r="F16" s="14"/>
    </row>
    <row r="17" spans="2:6" x14ac:dyDescent="0.25">
      <c r="B17" s="64"/>
      <c r="C17" s="10"/>
      <c r="D17" s="14"/>
      <c r="E17" s="14"/>
      <c r="F17" s="14"/>
    </row>
    <row r="18" spans="2:6" x14ac:dyDescent="0.25">
      <c r="B18" s="64"/>
      <c r="C18" s="10"/>
      <c r="D18" s="14"/>
      <c r="E18" s="14"/>
      <c r="F18" s="14"/>
    </row>
    <row r="19" spans="2:6" x14ac:dyDescent="0.25">
      <c r="B19" s="64"/>
      <c r="C19" s="10"/>
      <c r="D19" s="14"/>
      <c r="E19" s="14"/>
      <c r="F19" s="14"/>
    </row>
    <row r="20" spans="2:6" x14ac:dyDescent="0.25">
      <c r="B20" s="64"/>
      <c r="C20" s="10"/>
      <c r="D20" s="14"/>
      <c r="E20" s="14"/>
      <c r="F20" s="14"/>
    </row>
    <row r="21" spans="2:6" x14ac:dyDescent="0.25">
      <c r="B21" s="64"/>
      <c r="C21" s="10"/>
      <c r="D21" s="14"/>
      <c r="E21" s="14"/>
      <c r="F21" s="14"/>
    </row>
    <row r="22" spans="2:6" x14ac:dyDescent="0.25">
      <c r="B22" s="64"/>
      <c r="C22" s="10"/>
      <c r="D22" s="14"/>
      <c r="E22" s="14"/>
      <c r="F22" s="14"/>
    </row>
    <row r="23" spans="2:6" x14ac:dyDescent="0.25">
      <c r="B23" s="64"/>
      <c r="C23" s="10"/>
      <c r="D23" s="14"/>
      <c r="E23" s="14"/>
      <c r="F23" s="14"/>
    </row>
    <row r="24" spans="2:6" x14ac:dyDescent="0.25">
      <c r="B24" s="64"/>
      <c r="C24" s="10"/>
      <c r="D24" s="14"/>
      <c r="E24" s="14"/>
      <c r="F24" s="14"/>
    </row>
    <row r="25" spans="2:6" x14ac:dyDescent="0.25">
      <c r="B25" s="64" t="s">
        <v>51</v>
      </c>
      <c r="C25" s="18" t="s">
        <v>132</v>
      </c>
      <c r="D25" s="15">
        <f>SUM(D5:D24)</f>
        <v>15620</v>
      </c>
      <c r="E25" s="15">
        <f>SUM(E8:E24)</f>
        <v>0</v>
      </c>
      <c r="F25" s="15">
        <f>SUM(F8:F24)</f>
        <v>0</v>
      </c>
    </row>
    <row r="26" spans="2:6" x14ac:dyDescent="0.25">
      <c r="B26" s="64"/>
      <c r="C26" s="17" t="s">
        <v>133</v>
      </c>
      <c r="D26" s="14">
        <f>D25*18%</f>
        <v>2811.6</v>
      </c>
      <c r="E26" s="14">
        <f t="shared" ref="E26:F26" si="0">E25*18%</f>
        <v>0</v>
      </c>
      <c r="F26" s="14">
        <f t="shared" si="0"/>
        <v>0</v>
      </c>
    </row>
    <row r="27" spans="2:6" x14ac:dyDescent="0.25">
      <c r="B27" s="64"/>
      <c r="C27" s="18" t="s">
        <v>134</v>
      </c>
      <c r="D27" s="16">
        <f>SUM(D25:D26)</f>
        <v>18431.599999999999</v>
      </c>
      <c r="E27" s="16">
        <f t="shared" ref="E27:F27" si="1">SUM(E25:E26)</f>
        <v>0</v>
      </c>
      <c r="F27" s="16">
        <f t="shared" si="1"/>
        <v>0</v>
      </c>
    </row>
    <row r="28" spans="2:6" x14ac:dyDescent="0.25">
      <c r="B28" s="64" t="s">
        <v>52</v>
      </c>
      <c r="C28" s="10"/>
      <c r="D28" s="3" t="s">
        <v>32</v>
      </c>
      <c r="E28" s="3" t="s">
        <v>32</v>
      </c>
      <c r="F28" s="3" t="s">
        <v>32</v>
      </c>
    </row>
    <row r="29" spans="2:6" x14ac:dyDescent="0.25">
      <c r="B29" s="64"/>
      <c r="C29" s="10"/>
      <c r="D29" s="5"/>
      <c r="E29" s="5"/>
      <c r="F29" s="6"/>
    </row>
    <row r="30" spans="2:6" x14ac:dyDescent="0.25">
      <c r="B30" s="64"/>
      <c r="C30" s="10"/>
      <c r="D30" s="7"/>
      <c r="E30" s="7"/>
      <c r="F30" s="7"/>
    </row>
    <row r="31" spans="2:6" x14ac:dyDescent="0.25">
      <c r="B31" s="64"/>
      <c r="C31" s="10"/>
      <c r="D31" s="7"/>
      <c r="E31" s="7"/>
      <c r="F31" s="7"/>
    </row>
    <row r="32" spans="2:6" x14ac:dyDescent="0.25">
      <c r="B32" s="64"/>
      <c r="C32" s="10"/>
      <c r="D32" s="7"/>
      <c r="E32" s="7"/>
      <c r="F32" s="7"/>
    </row>
    <row r="33" spans="2:6" x14ac:dyDescent="0.25">
      <c r="B33" s="64"/>
      <c r="C33" s="10"/>
      <c r="D33" s="7"/>
      <c r="E33" s="7"/>
      <c r="F33" s="7"/>
    </row>
  </sheetData>
  <mergeCells count="5">
    <mergeCell ref="B2:F2"/>
    <mergeCell ref="B5:B7"/>
    <mergeCell ref="B8:B24"/>
    <mergeCell ref="B25:B27"/>
    <mergeCell ref="B28:B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B381-EF62-43B8-B1B3-63C7CB4C43C1}">
  <dimension ref="B2:F4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60.33203125" style="2" customWidth="1"/>
    <col min="4" max="4" width="21.88671875" style="2" customWidth="1"/>
    <col min="5" max="5" width="25.77734375" style="2" customWidth="1"/>
    <col min="6" max="6" width="22.5546875" style="2" customWidth="1"/>
    <col min="7" max="16384" width="11.5546875" style="2"/>
  </cols>
  <sheetData>
    <row r="2" spans="2:6" x14ac:dyDescent="0.25">
      <c r="B2" s="63"/>
      <c r="C2" s="63"/>
      <c r="D2" s="63"/>
      <c r="E2" s="63"/>
      <c r="F2" s="63"/>
    </row>
    <row r="3" spans="2:6" ht="24" x14ac:dyDescent="0.25">
      <c r="B3" s="8" t="s">
        <v>160</v>
      </c>
      <c r="C3" s="26" t="s">
        <v>90</v>
      </c>
      <c r="D3" s="9" t="s">
        <v>159</v>
      </c>
      <c r="E3" s="9"/>
      <c r="F3" s="9"/>
    </row>
    <row r="4" spans="2:6" x14ac:dyDescent="0.25">
      <c r="B4" s="8"/>
      <c r="C4" s="19" t="s">
        <v>74</v>
      </c>
      <c r="D4" s="9">
        <v>251</v>
      </c>
      <c r="E4" s="9"/>
      <c r="F4" s="9"/>
    </row>
    <row r="5" spans="2:6" ht="14.4" customHeight="1" x14ac:dyDescent="0.25">
      <c r="B5" s="64" t="s">
        <v>129</v>
      </c>
      <c r="C5" s="10" t="s">
        <v>128</v>
      </c>
      <c r="D5" s="3">
        <v>1500</v>
      </c>
      <c r="E5" s="3"/>
      <c r="F5" s="3"/>
    </row>
    <row r="6" spans="2:6" x14ac:dyDescent="0.25">
      <c r="B6" s="64"/>
      <c r="C6" s="10" t="s">
        <v>131</v>
      </c>
      <c r="D6" s="3">
        <v>900</v>
      </c>
      <c r="E6" s="3"/>
      <c r="F6" s="3"/>
    </row>
    <row r="7" spans="2:6" x14ac:dyDescent="0.25">
      <c r="B7" s="64"/>
      <c r="C7" s="10" t="s">
        <v>130</v>
      </c>
      <c r="D7" s="3"/>
      <c r="E7" s="3"/>
      <c r="F7" s="20"/>
    </row>
    <row r="8" spans="2:6" x14ac:dyDescent="0.25">
      <c r="B8" s="64" t="s">
        <v>50</v>
      </c>
      <c r="C8" s="25" t="s">
        <v>135</v>
      </c>
      <c r="D8" s="24"/>
      <c r="E8" s="14"/>
      <c r="F8" s="14"/>
    </row>
    <row r="9" spans="2:6" x14ac:dyDescent="0.25">
      <c r="B9" s="64"/>
      <c r="C9" s="10" t="s">
        <v>136</v>
      </c>
      <c r="D9" s="22">
        <v>196.7</v>
      </c>
      <c r="E9" s="14"/>
      <c r="F9" s="14"/>
    </row>
    <row r="10" spans="2:6" x14ac:dyDescent="0.25">
      <c r="B10" s="64"/>
      <c r="C10" s="10" t="s">
        <v>137</v>
      </c>
      <c r="D10" s="14">
        <v>210</v>
      </c>
      <c r="E10" s="14"/>
      <c r="F10" s="14"/>
    </row>
    <row r="11" spans="2:6" x14ac:dyDescent="0.25">
      <c r="B11" s="64"/>
      <c r="C11" s="10" t="s">
        <v>138</v>
      </c>
      <c r="D11" s="14">
        <v>7500</v>
      </c>
      <c r="E11" s="14"/>
      <c r="F11" s="14"/>
    </row>
    <row r="12" spans="2:6" x14ac:dyDescent="0.25">
      <c r="B12" s="64"/>
      <c r="C12" s="25" t="s">
        <v>139</v>
      </c>
      <c r="D12" s="14"/>
      <c r="E12" s="14"/>
      <c r="F12" s="14"/>
    </row>
    <row r="13" spans="2:6" ht="24" x14ac:dyDescent="0.25">
      <c r="B13" s="64"/>
      <c r="C13" s="10" t="s">
        <v>140</v>
      </c>
      <c r="D13" s="14">
        <v>2160</v>
      </c>
      <c r="E13" s="14"/>
      <c r="F13" s="14"/>
    </row>
    <row r="14" spans="2:6" ht="24" x14ac:dyDescent="0.25">
      <c r="B14" s="64"/>
      <c r="C14" s="10" t="s">
        <v>141</v>
      </c>
      <c r="D14" s="14">
        <v>3060</v>
      </c>
      <c r="E14" s="14"/>
      <c r="F14" s="14"/>
    </row>
    <row r="15" spans="2:6" x14ac:dyDescent="0.25">
      <c r="B15" s="64"/>
      <c r="C15" s="10" t="s">
        <v>142</v>
      </c>
      <c r="D15" s="14">
        <v>3840</v>
      </c>
      <c r="E15" s="14"/>
      <c r="F15" s="14"/>
    </row>
    <row r="16" spans="2:6" x14ac:dyDescent="0.25">
      <c r="B16" s="64"/>
      <c r="C16" s="10" t="s">
        <v>143</v>
      </c>
      <c r="D16" s="14">
        <v>2458.75</v>
      </c>
      <c r="E16" s="14"/>
      <c r="F16" s="14"/>
    </row>
    <row r="17" spans="2:6" x14ac:dyDescent="0.25">
      <c r="B17" s="64"/>
      <c r="C17" s="25" t="s">
        <v>144</v>
      </c>
      <c r="D17" s="14"/>
      <c r="E17" s="14"/>
      <c r="F17" s="14"/>
    </row>
    <row r="18" spans="2:6" ht="24" x14ac:dyDescent="0.25">
      <c r="B18" s="64"/>
      <c r="C18" s="10" t="s">
        <v>145</v>
      </c>
      <c r="D18" s="14"/>
      <c r="E18" s="14"/>
      <c r="F18" s="14"/>
    </row>
    <row r="19" spans="2:6" x14ac:dyDescent="0.25">
      <c r="B19" s="64"/>
      <c r="C19" s="10" t="s">
        <v>146</v>
      </c>
      <c r="D19" s="14">
        <v>35700</v>
      </c>
      <c r="E19" s="14"/>
      <c r="F19" s="14"/>
    </row>
    <row r="20" spans="2:6" x14ac:dyDescent="0.25">
      <c r="B20" s="64"/>
      <c r="C20" s="10" t="s">
        <v>147</v>
      </c>
      <c r="D20" s="14">
        <v>21690</v>
      </c>
      <c r="E20" s="14"/>
      <c r="F20" s="14"/>
    </row>
    <row r="21" spans="2:6" x14ac:dyDescent="0.25">
      <c r="B21" s="64"/>
      <c r="C21" s="10" t="s">
        <v>148</v>
      </c>
      <c r="D21" s="14">
        <v>1234.5</v>
      </c>
      <c r="E21" s="14"/>
      <c r="F21" s="14"/>
    </row>
    <row r="22" spans="2:6" x14ac:dyDescent="0.25">
      <c r="B22" s="64"/>
      <c r="C22" s="10" t="s">
        <v>149</v>
      </c>
      <c r="D22" s="14">
        <v>1890</v>
      </c>
      <c r="E22" s="14"/>
      <c r="F22" s="14"/>
    </row>
    <row r="23" spans="2:6" x14ac:dyDescent="0.25">
      <c r="B23" s="64"/>
      <c r="C23" s="10" t="s">
        <v>150</v>
      </c>
      <c r="D23" s="14">
        <v>305</v>
      </c>
      <c r="E23" s="14"/>
      <c r="F23" s="14"/>
    </row>
    <row r="24" spans="2:6" x14ac:dyDescent="0.25">
      <c r="B24" s="64"/>
      <c r="C24" s="10" t="s">
        <v>151</v>
      </c>
      <c r="D24" s="14">
        <v>665</v>
      </c>
      <c r="E24" s="14"/>
      <c r="F24" s="14"/>
    </row>
    <row r="25" spans="2:6" ht="24" x14ac:dyDescent="0.25">
      <c r="B25" s="64"/>
      <c r="C25" s="10" t="s">
        <v>152</v>
      </c>
      <c r="D25" s="14">
        <v>393.4</v>
      </c>
      <c r="E25" s="14"/>
      <c r="F25" s="14"/>
    </row>
    <row r="26" spans="2:6" x14ac:dyDescent="0.25">
      <c r="B26" s="64"/>
      <c r="C26" s="25" t="s">
        <v>153</v>
      </c>
      <c r="D26" s="14"/>
      <c r="E26" s="14"/>
      <c r="F26" s="14"/>
    </row>
    <row r="27" spans="2:6" x14ac:dyDescent="0.25">
      <c r="B27" s="64"/>
      <c r="C27" s="10" t="s">
        <v>154</v>
      </c>
      <c r="D27" s="14"/>
      <c r="E27" s="14"/>
      <c r="F27" s="14"/>
    </row>
    <row r="28" spans="2:6" x14ac:dyDescent="0.25">
      <c r="B28" s="64"/>
      <c r="C28" s="10" t="s">
        <v>155</v>
      </c>
      <c r="D28" s="14">
        <v>637</v>
      </c>
      <c r="E28" s="14"/>
      <c r="F28" s="14"/>
    </row>
    <row r="29" spans="2:6" x14ac:dyDescent="0.25">
      <c r="B29" s="64"/>
      <c r="C29" s="10" t="s">
        <v>156</v>
      </c>
      <c r="D29" s="14">
        <v>1508</v>
      </c>
      <c r="E29" s="14"/>
      <c r="F29" s="14"/>
    </row>
    <row r="30" spans="2:6" x14ac:dyDescent="0.25">
      <c r="B30" s="64"/>
      <c r="C30" s="10" t="s">
        <v>157</v>
      </c>
      <c r="D30" s="14">
        <v>1173.25</v>
      </c>
      <c r="E30" s="14"/>
      <c r="F30" s="14"/>
    </row>
    <row r="31" spans="2:6" x14ac:dyDescent="0.25">
      <c r="B31" s="64"/>
      <c r="C31" s="10" t="s">
        <v>155</v>
      </c>
      <c r="D31" s="14">
        <v>637</v>
      </c>
      <c r="E31" s="14"/>
      <c r="F31" s="14"/>
    </row>
    <row r="32" spans="2:6" hidden="1" x14ac:dyDescent="0.25">
      <c r="B32" s="64" t="s">
        <v>51</v>
      </c>
      <c r="C32" s="18" t="s">
        <v>132</v>
      </c>
      <c r="D32" s="15">
        <f>SUM(D5:D31)</f>
        <v>87658.599999999991</v>
      </c>
      <c r="E32" s="15"/>
      <c r="F32" s="15"/>
    </row>
    <row r="33" spans="2:6" hidden="1" x14ac:dyDescent="0.25">
      <c r="B33" s="64"/>
      <c r="C33" s="17" t="s">
        <v>158</v>
      </c>
      <c r="D33" s="16">
        <f>D32*15%</f>
        <v>13148.789999999999</v>
      </c>
      <c r="E33" s="16"/>
      <c r="F33" s="16"/>
    </row>
    <row r="34" spans="2:6" x14ac:dyDescent="0.25">
      <c r="B34" s="64"/>
      <c r="C34" s="18" t="s">
        <v>132</v>
      </c>
      <c r="D34" s="15">
        <f>D32+D33</f>
        <v>100807.38999999998</v>
      </c>
      <c r="E34" s="15">
        <f t="shared" ref="E34:F34" si="0">E32+E33</f>
        <v>0</v>
      </c>
      <c r="F34" s="15">
        <f t="shared" si="0"/>
        <v>0</v>
      </c>
    </row>
    <row r="35" spans="2:6" x14ac:dyDescent="0.25">
      <c r="B35" s="64"/>
      <c r="C35" s="17" t="s">
        <v>133</v>
      </c>
      <c r="D35" s="14">
        <f>D34*18%</f>
        <v>18145.330199999997</v>
      </c>
      <c r="E35" s="14">
        <f t="shared" ref="E35:F35" si="1">E34*18%</f>
        <v>0</v>
      </c>
      <c r="F35" s="14">
        <f t="shared" si="1"/>
        <v>0</v>
      </c>
    </row>
    <row r="36" spans="2:6" x14ac:dyDescent="0.25">
      <c r="B36" s="64"/>
      <c r="C36" s="18" t="s">
        <v>134</v>
      </c>
      <c r="D36" s="16">
        <f>SUM(D34:D35)</f>
        <v>118952.72019999998</v>
      </c>
      <c r="E36" s="16">
        <f t="shared" ref="E36:F36" si="2">SUM(E34:E35)</f>
        <v>0</v>
      </c>
      <c r="F36" s="16">
        <f t="shared" si="2"/>
        <v>0</v>
      </c>
    </row>
    <row r="37" spans="2:6" x14ac:dyDescent="0.25">
      <c r="B37" s="64" t="s">
        <v>52</v>
      </c>
      <c r="C37" s="10"/>
      <c r="D37" s="3"/>
      <c r="E37" s="3"/>
      <c r="F37" s="3"/>
    </row>
    <row r="38" spans="2:6" x14ac:dyDescent="0.25">
      <c r="B38" s="64"/>
      <c r="C38" s="10"/>
      <c r="D38" s="5"/>
      <c r="E38" s="5"/>
      <c r="F38" s="6"/>
    </row>
    <row r="39" spans="2:6" x14ac:dyDescent="0.25">
      <c r="B39" s="64"/>
      <c r="C39" s="10"/>
      <c r="D39" s="7"/>
      <c r="E39" s="7"/>
      <c r="F39" s="7"/>
    </row>
    <row r="40" spans="2:6" x14ac:dyDescent="0.25">
      <c r="B40" s="64"/>
      <c r="C40" s="10"/>
      <c r="D40" s="7"/>
      <c r="E40" s="7"/>
      <c r="F40" s="7"/>
    </row>
    <row r="41" spans="2:6" x14ac:dyDescent="0.25">
      <c r="B41" s="64"/>
      <c r="C41" s="10"/>
      <c r="D41" s="7"/>
      <c r="E41" s="7"/>
      <c r="F41" s="7"/>
    </row>
    <row r="42" spans="2:6" x14ac:dyDescent="0.25">
      <c r="B42" s="64"/>
      <c r="C42" s="10"/>
      <c r="D42" s="7"/>
      <c r="E42" s="7"/>
      <c r="F42" s="7"/>
    </row>
  </sheetData>
  <mergeCells count="5">
    <mergeCell ref="B2:F2"/>
    <mergeCell ref="B5:B7"/>
    <mergeCell ref="B8:B31"/>
    <mergeCell ref="B32:B36"/>
    <mergeCell ref="B37:B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D557-131C-4FB5-9EE7-38D6B7E039B0}">
  <dimension ref="B2:F36"/>
  <sheetViews>
    <sheetView showGridLines="0" zoomScaleNormal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60.33203125" style="2" customWidth="1"/>
    <col min="4" max="4" width="21.88671875" style="32" customWidth="1"/>
    <col min="5" max="5" width="25.77734375" style="32" customWidth="1"/>
    <col min="6" max="6" width="22.5546875" style="32" customWidth="1"/>
    <col min="7" max="16384" width="11.5546875" style="2"/>
  </cols>
  <sheetData>
    <row r="2" spans="2:6" x14ac:dyDescent="0.25">
      <c r="B2" s="63" t="s">
        <v>161</v>
      </c>
      <c r="C2" s="63"/>
      <c r="D2" s="63"/>
      <c r="E2" s="63"/>
      <c r="F2" s="63"/>
    </row>
    <row r="3" spans="2:6" ht="24" x14ac:dyDescent="0.25">
      <c r="B3" s="8" t="s">
        <v>160</v>
      </c>
      <c r="C3" s="26" t="s">
        <v>90</v>
      </c>
      <c r="D3" s="9" t="s">
        <v>159</v>
      </c>
      <c r="E3" s="9"/>
      <c r="F3" s="9"/>
    </row>
    <row r="4" spans="2:6" x14ac:dyDescent="0.25">
      <c r="B4" s="8"/>
      <c r="C4" s="19" t="s">
        <v>74</v>
      </c>
      <c r="D4" s="9">
        <v>252</v>
      </c>
      <c r="E4" s="9"/>
      <c r="F4" s="9"/>
    </row>
    <row r="5" spans="2:6" ht="14.4" customHeight="1" x14ac:dyDescent="0.25">
      <c r="B5" s="64" t="s">
        <v>129</v>
      </c>
      <c r="C5" s="10" t="s">
        <v>128</v>
      </c>
      <c r="D5" s="27"/>
      <c r="E5" s="27"/>
      <c r="F5" s="27"/>
    </row>
    <row r="6" spans="2:6" x14ac:dyDescent="0.25">
      <c r="B6" s="64"/>
      <c r="C6" s="10" t="s">
        <v>131</v>
      </c>
      <c r="D6" s="27"/>
      <c r="E6" s="27"/>
      <c r="F6" s="27"/>
    </row>
    <row r="7" spans="2:6" x14ac:dyDescent="0.25">
      <c r="B7" s="64"/>
      <c r="C7" s="10" t="s">
        <v>130</v>
      </c>
      <c r="D7" s="27"/>
      <c r="E7" s="27"/>
      <c r="F7" s="33"/>
    </row>
    <row r="8" spans="2:6" x14ac:dyDescent="0.25">
      <c r="B8" s="64" t="s">
        <v>50</v>
      </c>
      <c r="C8" s="25" t="s">
        <v>135</v>
      </c>
      <c r="D8" s="24"/>
      <c r="E8" s="22"/>
      <c r="F8" s="22"/>
    </row>
    <row r="9" spans="2:6" x14ac:dyDescent="0.25">
      <c r="B9" s="64"/>
      <c r="C9" s="10" t="s">
        <v>136</v>
      </c>
      <c r="D9" s="22">
        <v>249.3</v>
      </c>
      <c r="E9" s="22"/>
      <c r="F9" s="22"/>
    </row>
    <row r="10" spans="2:6" x14ac:dyDescent="0.25">
      <c r="B10" s="64"/>
      <c r="C10" s="10" t="s">
        <v>137</v>
      </c>
      <c r="D10" s="22">
        <v>180</v>
      </c>
      <c r="E10" s="22"/>
      <c r="F10" s="22"/>
    </row>
    <row r="11" spans="2:6" x14ac:dyDescent="0.25">
      <c r="B11" s="64"/>
      <c r="C11" s="10" t="s">
        <v>138</v>
      </c>
      <c r="D11" s="22"/>
      <c r="E11" s="22"/>
      <c r="F11" s="22"/>
    </row>
    <row r="12" spans="2:6" x14ac:dyDescent="0.25">
      <c r="B12" s="64"/>
      <c r="C12" s="25" t="s">
        <v>139</v>
      </c>
      <c r="D12" s="22"/>
      <c r="E12" s="22"/>
      <c r="F12" s="22"/>
    </row>
    <row r="13" spans="2:6" ht="24" x14ac:dyDescent="0.25">
      <c r="B13" s="64"/>
      <c r="C13" s="10" t="s">
        <v>140</v>
      </c>
      <c r="D13" s="22"/>
      <c r="E13" s="22"/>
      <c r="F13" s="22"/>
    </row>
    <row r="14" spans="2:6" ht="24" x14ac:dyDescent="0.25">
      <c r="B14" s="64"/>
      <c r="C14" s="10" t="s">
        <v>141</v>
      </c>
      <c r="D14" s="22"/>
      <c r="E14" s="22"/>
      <c r="F14" s="22"/>
    </row>
    <row r="15" spans="2:6" x14ac:dyDescent="0.25">
      <c r="B15" s="64"/>
      <c r="C15" s="10" t="s">
        <v>142</v>
      </c>
      <c r="D15" s="22"/>
      <c r="E15" s="22"/>
      <c r="F15" s="22"/>
    </row>
    <row r="16" spans="2:6" x14ac:dyDescent="0.25">
      <c r="B16" s="64"/>
      <c r="C16" s="10" t="s">
        <v>143</v>
      </c>
      <c r="D16" s="22"/>
      <c r="E16" s="22"/>
      <c r="F16" s="22"/>
    </row>
    <row r="17" spans="2:6" x14ac:dyDescent="0.25">
      <c r="B17" s="64"/>
      <c r="C17" s="25" t="s">
        <v>144</v>
      </c>
      <c r="D17" s="22"/>
      <c r="E17" s="22"/>
      <c r="F17" s="22"/>
    </row>
    <row r="18" spans="2:6" ht="24" x14ac:dyDescent="0.25">
      <c r="B18" s="64"/>
      <c r="C18" s="10" t="s">
        <v>162</v>
      </c>
      <c r="D18" s="22"/>
      <c r="E18" s="22"/>
      <c r="F18" s="22"/>
    </row>
    <row r="19" spans="2:6" x14ac:dyDescent="0.25">
      <c r="B19" s="64"/>
      <c r="C19" s="10" t="s">
        <v>146</v>
      </c>
      <c r="D19" s="22"/>
      <c r="E19" s="22"/>
      <c r="F19" s="22"/>
    </row>
    <row r="20" spans="2:6" x14ac:dyDescent="0.25">
      <c r="B20" s="64"/>
      <c r="C20" s="10" t="s">
        <v>163</v>
      </c>
      <c r="D20" s="22"/>
      <c r="E20" s="22"/>
      <c r="F20" s="22"/>
    </row>
    <row r="21" spans="2:6" x14ac:dyDescent="0.25">
      <c r="B21" s="64"/>
      <c r="C21" s="10" t="s">
        <v>148</v>
      </c>
      <c r="D21" s="22"/>
      <c r="E21" s="22"/>
      <c r="F21" s="22"/>
    </row>
    <row r="22" spans="2:6" x14ac:dyDescent="0.25">
      <c r="B22" s="64"/>
      <c r="C22" s="10" t="s">
        <v>164</v>
      </c>
      <c r="D22" s="22"/>
      <c r="E22" s="22"/>
      <c r="F22" s="22"/>
    </row>
    <row r="23" spans="2:6" x14ac:dyDescent="0.25">
      <c r="B23" s="64"/>
      <c r="C23" s="10" t="s">
        <v>150</v>
      </c>
      <c r="D23" s="22"/>
      <c r="E23" s="22"/>
      <c r="F23" s="22"/>
    </row>
    <row r="24" spans="2:6" x14ac:dyDescent="0.25">
      <c r="B24" s="64"/>
      <c r="C24" s="10" t="s">
        <v>151</v>
      </c>
      <c r="D24" s="22"/>
      <c r="E24" s="22"/>
      <c r="F24" s="22"/>
    </row>
    <row r="25" spans="2:6" ht="10.8" customHeight="1" x14ac:dyDescent="0.25">
      <c r="B25" s="64"/>
      <c r="C25" s="10" t="s">
        <v>152</v>
      </c>
      <c r="D25" s="22"/>
      <c r="E25" s="22"/>
      <c r="F25" s="22"/>
    </row>
    <row r="26" spans="2:6" hidden="1" x14ac:dyDescent="0.25">
      <c r="B26" s="64" t="s">
        <v>51</v>
      </c>
      <c r="C26" s="18" t="s">
        <v>132</v>
      </c>
      <c r="D26" s="28">
        <f>SUM(D5:D25)</f>
        <v>429.3</v>
      </c>
      <c r="E26" s="28"/>
      <c r="F26" s="28"/>
    </row>
    <row r="27" spans="2:6" hidden="1" x14ac:dyDescent="0.25">
      <c r="B27" s="64"/>
      <c r="C27" s="17" t="s">
        <v>158</v>
      </c>
      <c r="D27" s="29">
        <f>D26*15%</f>
        <v>64.394999999999996</v>
      </c>
      <c r="E27" s="29"/>
      <c r="F27" s="29"/>
    </row>
    <row r="28" spans="2:6" x14ac:dyDescent="0.25">
      <c r="B28" s="64"/>
      <c r="C28" s="18" t="s">
        <v>132</v>
      </c>
      <c r="D28" s="28">
        <f>D26+D27</f>
        <v>493.69499999999999</v>
      </c>
      <c r="E28" s="28">
        <f t="shared" ref="E28:F28" si="0">E26+E27</f>
        <v>0</v>
      </c>
      <c r="F28" s="28">
        <f t="shared" si="0"/>
        <v>0</v>
      </c>
    </row>
    <row r="29" spans="2:6" x14ac:dyDescent="0.25">
      <c r="B29" s="64"/>
      <c r="C29" s="17" t="s">
        <v>133</v>
      </c>
      <c r="D29" s="22">
        <f>D28*18%</f>
        <v>88.865099999999998</v>
      </c>
      <c r="E29" s="22">
        <f t="shared" ref="E29:F29" si="1">E28*18%</f>
        <v>0</v>
      </c>
      <c r="F29" s="22">
        <f t="shared" si="1"/>
        <v>0</v>
      </c>
    </row>
    <row r="30" spans="2:6" x14ac:dyDescent="0.25">
      <c r="B30" s="64"/>
      <c r="C30" s="18" t="s">
        <v>134</v>
      </c>
      <c r="D30" s="29">
        <f>SUM(D28:D29)</f>
        <v>582.56010000000003</v>
      </c>
      <c r="E30" s="29">
        <f t="shared" ref="E30:F30" si="2">SUM(E28:E29)</f>
        <v>0</v>
      </c>
      <c r="F30" s="29">
        <f t="shared" si="2"/>
        <v>0</v>
      </c>
    </row>
    <row r="31" spans="2:6" x14ac:dyDescent="0.25">
      <c r="B31" s="64" t="s">
        <v>52</v>
      </c>
      <c r="C31" s="10"/>
      <c r="D31" s="27"/>
      <c r="E31" s="27"/>
      <c r="F31" s="27"/>
    </row>
    <row r="32" spans="2:6" x14ac:dyDescent="0.25">
      <c r="B32" s="64"/>
      <c r="C32" s="10"/>
      <c r="D32" s="30"/>
      <c r="E32" s="30"/>
      <c r="F32" s="30"/>
    </row>
    <row r="33" spans="2:6" x14ac:dyDescent="0.25">
      <c r="B33" s="64"/>
      <c r="C33" s="10"/>
      <c r="D33" s="31"/>
      <c r="E33" s="31"/>
      <c r="F33" s="31"/>
    </row>
    <row r="34" spans="2:6" x14ac:dyDescent="0.25">
      <c r="B34" s="64"/>
      <c r="C34" s="10"/>
      <c r="D34" s="31"/>
      <c r="E34" s="31"/>
      <c r="F34" s="31"/>
    </row>
    <row r="35" spans="2:6" x14ac:dyDescent="0.25">
      <c r="B35" s="64"/>
      <c r="C35" s="10"/>
      <c r="D35" s="31"/>
      <c r="E35" s="31"/>
      <c r="F35" s="31"/>
    </row>
    <row r="36" spans="2:6" x14ac:dyDescent="0.25">
      <c r="B36" s="64"/>
      <c r="C36" s="10"/>
      <c r="D36" s="31"/>
      <c r="E36" s="31"/>
      <c r="F36" s="31"/>
    </row>
  </sheetData>
  <mergeCells count="5">
    <mergeCell ref="B2:F2"/>
    <mergeCell ref="B5:B7"/>
    <mergeCell ref="B8:B25"/>
    <mergeCell ref="B26:B30"/>
    <mergeCell ref="B31:B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E73A-1EC1-45AB-AAB4-EF2A47D3757E}">
  <dimension ref="B2:G57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55.5546875" style="2" customWidth="1"/>
    <col min="4" max="7" width="25.77734375" style="2" customWidth="1"/>
    <col min="8" max="16384" width="11.5546875" style="2"/>
  </cols>
  <sheetData>
    <row r="2" spans="2:7" ht="18" customHeight="1" x14ac:dyDescent="0.25">
      <c r="B2" s="66" t="s">
        <v>235</v>
      </c>
      <c r="C2" s="67"/>
      <c r="D2" s="67"/>
      <c r="E2" s="67"/>
      <c r="F2" s="67"/>
      <c r="G2" s="67"/>
    </row>
    <row r="3" spans="2:7" x14ac:dyDescent="0.25">
      <c r="B3" s="8" t="s">
        <v>166</v>
      </c>
      <c r="C3" s="19" t="s">
        <v>90</v>
      </c>
      <c r="D3" s="9" t="s">
        <v>174</v>
      </c>
      <c r="E3" s="9" t="s">
        <v>184</v>
      </c>
      <c r="F3" s="9" t="s">
        <v>184</v>
      </c>
      <c r="G3" s="9" t="s">
        <v>184</v>
      </c>
    </row>
    <row r="4" spans="2:7" x14ac:dyDescent="0.25">
      <c r="B4" s="45"/>
      <c r="C4" s="46" t="s">
        <v>74</v>
      </c>
      <c r="D4" s="47">
        <v>2302744</v>
      </c>
      <c r="E4" s="47" t="s">
        <v>186</v>
      </c>
      <c r="F4" s="47" t="s">
        <v>216</v>
      </c>
      <c r="G4" s="47" t="s">
        <v>215</v>
      </c>
    </row>
    <row r="5" spans="2:7" ht="14.4" customHeight="1" x14ac:dyDescent="0.25">
      <c r="B5" s="68" t="s">
        <v>49</v>
      </c>
      <c r="C5" s="48" t="s">
        <v>176</v>
      </c>
      <c r="D5" s="49"/>
      <c r="E5" s="49"/>
      <c r="F5" s="49"/>
      <c r="G5" s="49"/>
    </row>
    <row r="6" spans="2:7" x14ac:dyDescent="0.25">
      <c r="B6" s="64"/>
      <c r="C6" s="10" t="s">
        <v>169</v>
      </c>
      <c r="D6" s="3" t="s">
        <v>177</v>
      </c>
      <c r="E6" s="3" t="s">
        <v>175</v>
      </c>
      <c r="F6" s="3" t="s">
        <v>212</v>
      </c>
      <c r="G6" s="3" t="s">
        <v>217</v>
      </c>
    </row>
    <row r="7" spans="2:7" x14ac:dyDescent="0.25">
      <c r="B7" s="64"/>
      <c r="C7" s="11" t="s">
        <v>168</v>
      </c>
      <c r="D7" s="1" t="s">
        <v>178</v>
      </c>
      <c r="E7" s="3" t="s">
        <v>185</v>
      </c>
      <c r="F7" s="3" t="s">
        <v>211</v>
      </c>
      <c r="G7" s="3" t="s">
        <v>218</v>
      </c>
    </row>
    <row r="8" spans="2:7" x14ac:dyDescent="0.25">
      <c r="B8" s="64"/>
      <c r="C8" s="11" t="s">
        <v>179</v>
      </c>
      <c r="D8" s="3" t="s">
        <v>187</v>
      </c>
      <c r="E8" s="3" t="s">
        <v>187</v>
      </c>
      <c r="F8" s="3" t="s">
        <v>187</v>
      </c>
      <c r="G8" s="3" t="s">
        <v>219</v>
      </c>
    </row>
    <row r="9" spans="2:7" x14ac:dyDescent="0.25">
      <c r="B9" s="64"/>
      <c r="C9" s="11" t="s">
        <v>180</v>
      </c>
      <c r="D9" s="3" t="s">
        <v>181</v>
      </c>
      <c r="E9" s="3"/>
      <c r="F9" s="3"/>
      <c r="G9" s="3"/>
    </row>
    <row r="10" spans="2:7" x14ac:dyDescent="0.25">
      <c r="B10" s="64"/>
      <c r="C10" s="11" t="s">
        <v>182</v>
      </c>
      <c r="D10" s="3" t="s">
        <v>183</v>
      </c>
      <c r="E10" s="3" t="s">
        <v>191</v>
      </c>
      <c r="F10" s="3" t="s">
        <v>191</v>
      </c>
      <c r="G10" s="3" t="s">
        <v>220</v>
      </c>
    </row>
    <row r="11" spans="2:7" x14ac:dyDescent="0.25">
      <c r="B11" s="64"/>
      <c r="C11" s="11" t="s">
        <v>188</v>
      </c>
      <c r="D11" s="3"/>
      <c r="E11" s="41" t="s">
        <v>189</v>
      </c>
      <c r="F11" s="41" t="s">
        <v>189</v>
      </c>
      <c r="G11" s="3" t="s">
        <v>226</v>
      </c>
    </row>
    <row r="12" spans="2:7" x14ac:dyDescent="0.25">
      <c r="B12" s="69"/>
      <c r="C12" s="40" t="s">
        <v>190</v>
      </c>
      <c r="D12" s="41"/>
      <c r="E12" s="41" t="s">
        <v>193</v>
      </c>
      <c r="F12" s="41" t="s">
        <v>193</v>
      </c>
      <c r="G12" s="41" t="s">
        <v>193</v>
      </c>
    </row>
    <row r="13" spans="2:7" x14ac:dyDescent="0.25">
      <c r="B13" s="69"/>
      <c r="C13" s="40" t="s">
        <v>192</v>
      </c>
      <c r="D13" s="41"/>
      <c r="E13" s="41" t="s">
        <v>194</v>
      </c>
      <c r="F13" s="41" t="s">
        <v>194</v>
      </c>
      <c r="G13" s="41" t="s">
        <v>221</v>
      </c>
    </row>
    <row r="14" spans="2:7" x14ac:dyDescent="0.25">
      <c r="B14" s="69"/>
      <c r="C14" s="40" t="s">
        <v>195</v>
      </c>
      <c r="D14" s="41"/>
      <c r="E14" s="41" t="s">
        <v>199</v>
      </c>
      <c r="F14" s="41" t="s">
        <v>199</v>
      </c>
      <c r="G14" s="41" t="s">
        <v>222</v>
      </c>
    </row>
    <row r="15" spans="2:7" x14ac:dyDescent="0.25">
      <c r="B15" s="69"/>
      <c r="C15" s="40" t="s">
        <v>196</v>
      </c>
      <c r="D15" s="41"/>
      <c r="E15" s="41" t="s">
        <v>198</v>
      </c>
      <c r="F15" s="41" t="s">
        <v>198</v>
      </c>
      <c r="G15" s="41" t="s">
        <v>223</v>
      </c>
    </row>
    <row r="16" spans="2:7" x14ac:dyDescent="0.25">
      <c r="B16" s="69"/>
      <c r="C16" s="40" t="s">
        <v>197</v>
      </c>
      <c r="D16" s="41"/>
      <c r="E16" s="41" t="s">
        <v>200</v>
      </c>
      <c r="F16" s="41" t="s">
        <v>200</v>
      </c>
      <c r="G16" s="41" t="s">
        <v>200</v>
      </c>
    </row>
    <row r="17" spans="2:7" x14ac:dyDescent="0.25">
      <c r="B17" s="69"/>
      <c r="C17" s="61" t="s">
        <v>201</v>
      </c>
      <c r="D17" s="41" t="s">
        <v>231</v>
      </c>
      <c r="E17" s="41" t="s">
        <v>204</v>
      </c>
      <c r="F17" s="41" t="s">
        <v>204</v>
      </c>
      <c r="G17" s="41" t="s">
        <v>224</v>
      </c>
    </row>
    <row r="18" spans="2:7" x14ac:dyDescent="0.25">
      <c r="B18" s="69"/>
      <c r="C18" s="61" t="s">
        <v>202</v>
      </c>
      <c r="D18" s="41"/>
      <c r="E18" s="41" t="s">
        <v>203</v>
      </c>
      <c r="F18" s="41" t="s">
        <v>203</v>
      </c>
      <c r="G18" s="41" t="s">
        <v>225</v>
      </c>
    </row>
    <row r="19" spans="2:7" x14ac:dyDescent="0.25">
      <c r="B19" s="69"/>
      <c r="C19" s="61" t="s">
        <v>205</v>
      </c>
      <c r="D19" s="41"/>
      <c r="E19" s="41" t="s">
        <v>206</v>
      </c>
      <c r="F19" s="41" t="s">
        <v>206</v>
      </c>
      <c r="G19" s="41"/>
    </row>
    <row r="20" spans="2:7" ht="25.05" customHeight="1" x14ac:dyDescent="0.25">
      <c r="B20" s="69"/>
      <c r="C20" s="61" t="s">
        <v>228</v>
      </c>
      <c r="D20" s="41"/>
      <c r="E20" s="62" t="s">
        <v>207</v>
      </c>
      <c r="F20" s="62" t="s">
        <v>207</v>
      </c>
      <c r="G20" s="41" t="s">
        <v>229</v>
      </c>
    </row>
    <row r="21" spans="2:7" x14ac:dyDescent="0.25">
      <c r="B21" s="69"/>
      <c r="C21" s="61" t="s">
        <v>227</v>
      </c>
      <c r="D21" s="41"/>
      <c r="E21" s="41" t="s">
        <v>208</v>
      </c>
      <c r="F21" s="41" t="s">
        <v>208</v>
      </c>
      <c r="G21" s="41" t="s">
        <v>230</v>
      </c>
    </row>
    <row r="22" spans="2:7" x14ac:dyDescent="0.25">
      <c r="B22" s="70"/>
      <c r="C22" s="50"/>
      <c r="D22" s="51"/>
      <c r="E22" s="51"/>
      <c r="F22" s="51"/>
      <c r="G22" s="41"/>
    </row>
    <row r="23" spans="2:7" hidden="1" x14ac:dyDescent="0.25">
      <c r="B23" s="72" t="s">
        <v>165</v>
      </c>
      <c r="C23" s="38"/>
      <c r="D23" s="39"/>
      <c r="E23" s="39"/>
      <c r="F23" s="39"/>
      <c r="G23" s="39"/>
    </row>
    <row r="24" spans="2:7" hidden="1" x14ac:dyDescent="0.25">
      <c r="B24" s="72"/>
      <c r="C24" s="10"/>
      <c r="D24" s="14"/>
      <c r="E24" s="14"/>
      <c r="F24" s="14"/>
      <c r="G24" s="14"/>
    </row>
    <row r="25" spans="2:7" hidden="1" x14ac:dyDescent="0.25">
      <c r="B25" s="72"/>
      <c r="C25" s="10"/>
      <c r="D25" s="14"/>
      <c r="E25" s="14"/>
      <c r="F25" s="14"/>
      <c r="G25" s="14"/>
    </row>
    <row r="26" spans="2:7" hidden="1" x14ac:dyDescent="0.25">
      <c r="B26" s="72"/>
      <c r="C26" s="10"/>
      <c r="D26" s="14"/>
      <c r="E26" s="14"/>
      <c r="F26" s="14"/>
      <c r="G26" s="14"/>
    </row>
    <row r="27" spans="2:7" hidden="1" x14ac:dyDescent="0.25">
      <c r="B27" s="72"/>
      <c r="C27" s="10"/>
      <c r="D27" s="14"/>
      <c r="E27" s="14"/>
      <c r="F27" s="14"/>
      <c r="G27" s="14"/>
    </row>
    <row r="28" spans="2:7" hidden="1" x14ac:dyDescent="0.25">
      <c r="B28" s="72"/>
      <c r="C28" s="10"/>
      <c r="D28" s="14"/>
      <c r="E28" s="14"/>
      <c r="F28" s="14"/>
      <c r="G28" s="14"/>
    </row>
    <row r="29" spans="2:7" hidden="1" x14ac:dyDescent="0.25">
      <c r="B29" s="72"/>
      <c r="C29" s="10"/>
      <c r="D29" s="14"/>
      <c r="E29" s="14"/>
      <c r="F29" s="14"/>
      <c r="G29" s="14"/>
    </row>
    <row r="30" spans="2:7" hidden="1" x14ac:dyDescent="0.25">
      <c r="B30" s="72"/>
      <c r="C30" s="10"/>
      <c r="D30" s="14"/>
      <c r="E30" s="14"/>
      <c r="F30" s="14"/>
      <c r="G30" s="14"/>
    </row>
    <row r="31" spans="2:7" hidden="1" x14ac:dyDescent="0.25">
      <c r="B31" s="72"/>
      <c r="C31" s="10"/>
      <c r="D31" s="14"/>
      <c r="E31" s="14"/>
      <c r="F31" s="14"/>
      <c r="G31" s="14"/>
    </row>
    <row r="32" spans="2:7" ht="12" hidden="1" customHeight="1" x14ac:dyDescent="0.25">
      <c r="B32" s="72"/>
      <c r="C32" s="10"/>
      <c r="D32" s="14"/>
      <c r="E32" s="14"/>
      <c r="F32" s="14"/>
      <c r="G32" s="14"/>
    </row>
    <row r="33" spans="2:7" hidden="1" x14ac:dyDescent="0.25">
      <c r="B33" s="72"/>
      <c r="C33" s="10"/>
      <c r="D33" s="14"/>
      <c r="E33" s="14"/>
      <c r="F33" s="14"/>
      <c r="G33" s="14"/>
    </row>
    <row r="34" spans="2:7" hidden="1" x14ac:dyDescent="0.25">
      <c r="B34" s="72"/>
      <c r="C34" s="10"/>
      <c r="D34" s="14"/>
      <c r="E34" s="14"/>
      <c r="F34" s="14"/>
      <c r="G34" s="14"/>
    </row>
    <row r="35" spans="2:7" hidden="1" x14ac:dyDescent="0.25">
      <c r="B35" s="72"/>
      <c r="C35" s="10"/>
      <c r="D35" s="14"/>
      <c r="E35" s="14"/>
      <c r="F35" s="14"/>
      <c r="G35" s="14"/>
    </row>
    <row r="36" spans="2:7" hidden="1" x14ac:dyDescent="0.25">
      <c r="B36" s="72"/>
      <c r="C36" s="10"/>
      <c r="D36" s="14"/>
      <c r="E36" s="14"/>
      <c r="F36" s="14"/>
      <c r="G36" s="14"/>
    </row>
    <row r="37" spans="2:7" hidden="1" x14ac:dyDescent="0.25">
      <c r="B37" s="72"/>
      <c r="C37" s="10"/>
      <c r="D37" s="14"/>
      <c r="E37" s="14"/>
      <c r="F37" s="14"/>
      <c r="G37" s="14"/>
    </row>
    <row r="38" spans="2:7" hidden="1" x14ac:dyDescent="0.25">
      <c r="B38" s="72"/>
      <c r="C38" s="10"/>
      <c r="D38" s="14"/>
      <c r="E38" s="14"/>
      <c r="F38" s="14"/>
      <c r="G38" s="14"/>
    </row>
    <row r="39" spans="2:7" hidden="1" x14ac:dyDescent="0.25">
      <c r="B39" s="72"/>
      <c r="C39" s="10"/>
      <c r="D39" s="14"/>
      <c r="E39" s="14"/>
      <c r="F39" s="14"/>
      <c r="G39" s="14"/>
    </row>
    <row r="40" spans="2:7" hidden="1" x14ac:dyDescent="0.25">
      <c r="B40" s="72"/>
      <c r="C40" s="10"/>
      <c r="D40" s="14"/>
      <c r="E40" s="14"/>
      <c r="F40" s="14"/>
      <c r="G40" s="14"/>
    </row>
    <row r="41" spans="2:7" hidden="1" x14ac:dyDescent="0.25">
      <c r="B41" s="72"/>
      <c r="C41" s="10"/>
      <c r="D41" s="14"/>
      <c r="E41" s="14"/>
      <c r="F41" s="14"/>
      <c r="G41" s="14"/>
    </row>
    <row r="42" spans="2:7" hidden="1" x14ac:dyDescent="0.25">
      <c r="B42" s="72"/>
      <c r="C42" s="10"/>
      <c r="D42" s="14"/>
      <c r="E42" s="14"/>
      <c r="F42" s="14"/>
      <c r="G42" s="14"/>
    </row>
    <row r="43" spans="2:7" hidden="1" x14ac:dyDescent="0.25">
      <c r="B43" s="72"/>
      <c r="C43" s="10"/>
      <c r="D43" s="14"/>
      <c r="E43" s="14"/>
      <c r="F43" s="14"/>
      <c r="G43" s="14"/>
    </row>
    <row r="44" spans="2:7" hidden="1" x14ac:dyDescent="0.25">
      <c r="B44" s="72"/>
      <c r="C44" s="12"/>
      <c r="D44" s="14"/>
      <c r="E44" s="14"/>
      <c r="F44" s="14"/>
      <c r="G44" s="14"/>
    </row>
    <row r="45" spans="2:7" hidden="1" x14ac:dyDescent="0.25">
      <c r="B45" s="72"/>
      <c r="C45" s="10"/>
      <c r="D45" s="14"/>
      <c r="E45" s="14"/>
      <c r="F45" s="14"/>
      <c r="G45" s="14"/>
    </row>
    <row r="46" spans="2:7" hidden="1" x14ac:dyDescent="0.25">
      <c r="B46" s="72"/>
      <c r="C46" s="10"/>
      <c r="D46" s="14"/>
      <c r="E46" s="14"/>
      <c r="F46" s="14"/>
      <c r="G46" s="14"/>
    </row>
    <row r="47" spans="2:7" hidden="1" x14ac:dyDescent="0.25">
      <c r="B47" s="72"/>
      <c r="C47" s="10"/>
      <c r="D47" s="14"/>
      <c r="E47" s="14"/>
      <c r="F47" s="14"/>
      <c r="G47" s="14"/>
    </row>
    <row r="48" spans="2:7" hidden="1" x14ac:dyDescent="0.25">
      <c r="B48" s="72"/>
      <c r="C48" s="43"/>
      <c r="D48" s="44"/>
      <c r="E48" s="44"/>
      <c r="F48" s="44"/>
      <c r="G48" s="44"/>
    </row>
    <row r="49" spans="2:7" x14ac:dyDescent="0.25">
      <c r="B49" s="73" t="s">
        <v>50</v>
      </c>
      <c r="C49" s="48"/>
      <c r="D49" s="52"/>
      <c r="E49" s="52"/>
      <c r="F49" s="52"/>
      <c r="G49" s="52"/>
    </row>
    <row r="50" spans="2:7" x14ac:dyDescent="0.25">
      <c r="B50" s="72"/>
      <c r="C50" s="10"/>
      <c r="D50" s="35">
        <v>19827.259999999998</v>
      </c>
      <c r="E50" s="35">
        <v>10360.799999999999</v>
      </c>
      <c r="F50" s="14">
        <v>7208.4</v>
      </c>
      <c r="G50" s="14">
        <v>2340</v>
      </c>
    </row>
    <row r="51" spans="2:7" x14ac:dyDescent="0.25">
      <c r="B51" s="68" t="s">
        <v>51</v>
      </c>
      <c r="C51" s="55" t="s">
        <v>65</v>
      </c>
      <c r="D51" s="56">
        <f>SUM(D23:D50)</f>
        <v>19827.259999999998</v>
      </c>
      <c r="E51" s="57">
        <f>SUM(E23:E50)</f>
        <v>10360.799999999999</v>
      </c>
      <c r="F51" s="57">
        <f>SUM(F23:F50)</f>
        <v>7208.4</v>
      </c>
      <c r="G51" s="57">
        <f>SUM(G23:G50)</f>
        <v>2340</v>
      </c>
    </row>
    <row r="52" spans="2:7" x14ac:dyDescent="0.25">
      <c r="B52" s="64"/>
      <c r="C52" s="17" t="s">
        <v>66</v>
      </c>
      <c r="D52" s="37">
        <f t="shared" ref="D52:E52" si="0">D51*18%</f>
        <v>3568.9067999999997</v>
      </c>
      <c r="E52" s="36">
        <f t="shared" si="0"/>
        <v>1864.9439999999997</v>
      </c>
      <c r="F52" s="36">
        <f t="shared" ref="F52:G52" si="1">F51*18%</f>
        <v>1297.5119999999999</v>
      </c>
      <c r="G52" s="36">
        <f t="shared" si="1"/>
        <v>421.2</v>
      </c>
    </row>
    <row r="53" spans="2:7" x14ac:dyDescent="0.25">
      <c r="B53" s="70"/>
      <c r="C53" s="58" t="s">
        <v>67</v>
      </c>
      <c r="D53" s="59">
        <f t="shared" ref="D53" si="2">SUM(D51:D52)</f>
        <v>23396.166799999999</v>
      </c>
      <c r="E53" s="60">
        <f>SUM(E51:E52)</f>
        <v>12225.743999999999</v>
      </c>
      <c r="F53" s="60">
        <f>SUM(F51:F52)</f>
        <v>8505.9120000000003</v>
      </c>
      <c r="G53" s="60">
        <f>SUM(G51:G52)</f>
        <v>2761.2</v>
      </c>
    </row>
    <row r="54" spans="2:7" x14ac:dyDescent="0.25">
      <c r="B54" s="71" t="s">
        <v>52</v>
      </c>
      <c r="C54" s="53" t="s">
        <v>57</v>
      </c>
      <c r="D54" s="54"/>
      <c r="E54" s="54"/>
      <c r="F54" s="54"/>
      <c r="G54" s="54"/>
    </row>
    <row r="55" spans="2:7" ht="24" x14ac:dyDescent="0.25">
      <c r="B55" s="64"/>
      <c r="C55" s="10" t="s">
        <v>44</v>
      </c>
      <c r="D55" s="34" t="s">
        <v>232</v>
      </c>
      <c r="E55" s="34" t="s">
        <v>170</v>
      </c>
      <c r="F55" s="34" t="s">
        <v>170</v>
      </c>
      <c r="G55" s="34" t="s">
        <v>173</v>
      </c>
    </row>
    <row r="56" spans="2:7" x14ac:dyDescent="0.25">
      <c r="B56" s="64"/>
      <c r="C56" s="10" t="s">
        <v>167</v>
      </c>
      <c r="D56" s="42" t="s">
        <v>233</v>
      </c>
      <c r="E56" s="42" t="s">
        <v>209</v>
      </c>
      <c r="F56" s="42" t="s">
        <v>214</v>
      </c>
      <c r="G56" s="3" t="s">
        <v>171</v>
      </c>
    </row>
    <row r="57" spans="2:7" x14ac:dyDescent="0.25">
      <c r="B57" s="64"/>
      <c r="C57" s="10" t="s">
        <v>48</v>
      </c>
      <c r="D57" s="3" t="s">
        <v>234</v>
      </c>
      <c r="E57" s="3" t="s">
        <v>210</v>
      </c>
      <c r="F57" s="3" t="s">
        <v>213</v>
      </c>
      <c r="G57" s="3" t="s">
        <v>172</v>
      </c>
    </row>
  </sheetData>
  <mergeCells count="6">
    <mergeCell ref="B2:G2"/>
    <mergeCell ref="B5:B22"/>
    <mergeCell ref="B51:B53"/>
    <mergeCell ref="B54:B57"/>
    <mergeCell ref="B23:B48"/>
    <mergeCell ref="B49:B50"/>
  </mergeCells>
  <pageMargins left="0.7" right="0.7" top="0.75" bottom="0.75" header="0.3" footer="0.3"/>
  <pageSetup paperSize="9" orientation="portrait" r:id="rId1"/>
  <ignoredErrors>
    <ignoredError sqref="E51:G5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B29F-4392-489C-BAA1-507F02746369}">
  <dimension ref="B2:F45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0" sqref="E50"/>
    </sheetView>
  </sheetViews>
  <sheetFormatPr baseColWidth="10" defaultColWidth="11.5546875" defaultRowHeight="12" x14ac:dyDescent="0.25"/>
  <cols>
    <col min="1" max="1" width="5" style="2" customWidth="1"/>
    <col min="2" max="2" width="13.88671875" style="1" customWidth="1"/>
    <col min="3" max="3" width="55.5546875" style="2" customWidth="1"/>
    <col min="4" max="5" width="25.77734375" style="2" customWidth="1"/>
    <col min="6" max="6" width="25.77734375" style="2" hidden="1" customWidth="1"/>
    <col min="7" max="16384" width="11.5546875" style="2"/>
  </cols>
  <sheetData>
    <row r="2" spans="2:6" ht="18" customHeight="1" x14ac:dyDescent="0.25">
      <c r="B2" s="66" t="s">
        <v>237</v>
      </c>
      <c r="C2" s="67"/>
      <c r="D2" s="67"/>
      <c r="E2" s="67"/>
      <c r="F2" s="67"/>
    </row>
    <row r="3" spans="2:6" x14ac:dyDescent="0.25">
      <c r="B3" s="8" t="s">
        <v>166</v>
      </c>
      <c r="C3" s="19" t="s">
        <v>90</v>
      </c>
      <c r="D3" s="9" t="s">
        <v>236</v>
      </c>
      <c r="E3" s="9" t="s">
        <v>240</v>
      </c>
      <c r="F3" s="9"/>
    </row>
    <row r="4" spans="2:6" x14ac:dyDescent="0.25">
      <c r="B4" s="45"/>
      <c r="C4" s="46" t="s">
        <v>74</v>
      </c>
      <c r="D4" s="74">
        <v>45276</v>
      </c>
      <c r="E4" s="47" t="s">
        <v>186</v>
      </c>
      <c r="F4" s="47"/>
    </row>
    <row r="5" spans="2:6" ht="14.4" customHeight="1" x14ac:dyDescent="0.25">
      <c r="B5" s="68" t="s">
        <v>49</v>
      </c>
      <c r="C5" s="48" t="s">
        <v>238</v>
      </c>
      <c r="D5" s="49" t="s">
        <v>239</v>
      </c>
      <c r="E5" s="49" t="s">
        <v>241</v>
      </c>
      <c r="F5" s="49" t="s">
        <v>242</v>
      </c>
    </row>
    <row r="6" spans="2:6" ht="14.4" customHeight="1" x14ac:dyDescent="0.25">
      <c r="B6" s="71"/>
      <c r="C6" s="11" t="s">
        <v>251</v>
      </c>
      <c r="D6" s="54" t="s">
        <v>253</v>
      </c>
      <c r="E6" s="54" t="s">
        <v>252</v>
      </c>
      <c r="F6" s="54"/>
    </row>
    <row r="7" spans="2:6" x14ac:dyDescent="0.25">
      <c r="B7" s="64"/>
      <c r="C7" s="11" t="s">
        <v>243</v>
      </c>
      <c r="D7" s="1">
        <v>-35</v>
      </c>
      <c r="E7" s="3">
        <v>-48</v>
      </c>
      <c r="F7" s="3"/>
    </row>
    <row r="8" spans="2:6" x14ac:dyDescent="0.25">
      <c r="B8" s="64"/>
      <c r="C8" s="11" t="s">
        <v>244</v>
      </c>
      <c r="D8" s="3">
        <v>245</v>
      </c>
      <c r="E8" s="3">
        <v>250</v>
      </c>
      <c r="F8" s="3"/>
    </row>
    <row r="9" spans="2:6" x14ac:dyDescent="0.25">
      <c r="B9" s="64"/>
      <c r="C9" s="11" t="s">
        <v>245</v>
      </c>
      <c r="D9" s="3">
        <v>68.2</v>
      </c>
      <c r="E9" s="3">
        <v>62</v>
      </c>
      <c r="F9" s="3"/>
    </row>
    <row r="10" spans="2:6" x14ac:dyDescent="0.25">
      <c r="B10" s="64"/>
      <c r="C10" s="11" t="s">
        <v>246</v>
      </c>
      <c r="D10" s="3">
        <v>8.9</v>
      </c>
      <c r="E10" s="3">
        <v>9.1</v>
      </c>
      <c r="F10" s="3"/>
    </row>
    <row r="11" spans="2:6" hidden="1" x14ac:dyDescent="0.25">
      <c r="B11" s="72" t="s">
        <v>165</v>
      </c>
      <c r="C11" s="38"/>
      <c r="D11" s="39"/>
      <c r="E11" s="39"/>
      <c r="F11" s="39"/>
    </row>
    <row r="12" spans="2:6" hidden="1" x14ac:dyDescent="0.25">
      <c r="B12" s="72"/>
      <c r="C12" s="10"/>
      <c r="D12" s="14"/>
      <c r="E12" s="14"/>
      <c r="F12" s="14"/>
    </row>
    <row r="13" spans="2:6" hidden="1" x14ac:dyDescent="0.25">
      <c r="B13" s="72"/>
      <c r="C13" s="10"/>
      <c r="D13" s="14"/>
      <c r="E13" s="14"/>
      <c r="F13" s="14"/>
    </row>
    <row r="14" spans="2:6" hidden="1" x14ac:dyDescent="0.25">
      <c r="B14" s="72"/>
      <c r="C14" s="10"/>
      <c r="D14" s="14"/>
      <c r="E14" s="14"/>
      <c r="F14" s="14"/>
    </row>
    <row r="15" spans="2:6" hidden="1" x14ac:dyDescent="0.25">
      <c r="B15" s="72"/>
      <c r="C15" s="10"/>
      <c r="D15" s="14"/>
      <c r="E15" s="14"/>
      <c r="F15" s="14"/>
    </row>
    <row r="16" spans="2:6" hidden="1" x14ac:dyDescent="0.25">
      <c r="B16" s="72"/>
      <c r="C16" s="10"/>
      <c r="D16" s="14"/>
      <c r="E16" s="14"/>
      <c r="F16" s="14"/>
    </row>
    <row r="17" spans="2:6" hidden="1" x14ac:dyDescent="0.25">
      <c r="B17" s="72"/>
      <c r="C17" s="10"/>
      <c r="D17" s="14"/>
      <c r="E17" s="14"/>
      <c r="F17" s="14"/>
    </row>
    <row r="18" spans="2:6" hidden="1" x14ac:dyDescent="0.25">
      <c r="B18" s="72"/>
      <c r="C18" s="10"/>
      <c r="D18" s="14"/>
      <c r="E18" s="14"/>
      <c r="F18" s="14"/>
    </row>
    <row r="19" spans="2:6" hidden="1" x14ac:dyDescent="0.25">
      <c r="B19" s="72"/>
      <c r="C19" s="10"/>
      <c r="D19" s="14"/>
      <c r="E19" s="14"/>
      <c r="F19" s="14"/>
    </row>
    <row r="20" spans="2:6" ht="12" hidden="1" customHeight="1" x14ac:dyDescent="0.25">
      <c r="B20" s="72"/>
      <c r="C20" s="10"/>
      <c r="D20" s="14"/>
      <c r="E20" s="14"/>
      <c r="F20" s="14"/>
    </row>
    <row r="21" spans="2:6" hidden="1" x14ac:dyDescent="0.25">
      <c r="B21" s="72"/>
      <c r="C21" s="10"/>
      <c r="D21" s="14"/>
      <c r="E21" s="14"/>
      <c r="F21" s="14"/>
    </row>
    <row r="22" spans="2:6" hidden="1" x14ac:dyDescent="0.25">
      <c r="B22" s="72"/>
      <c r="C22" s="10"/>
      <c r="D22" s="14"/>
      <c r="E22" s="14"/>
      <c r="F22" s="14"/>
    </row>
    <row r="23" spans="2:6" hidden="1" x14ac:dyDescent="0.25">
      <c r="B23" s="72"/>
      <c r="C23" s="10"/>
      <c r="D23" s="14"/>
      <c r="E23" s="14"/>
      <c r="F23" s="14"/>
    </row>
    <row r="24" spans="2:6" hidden="1" x14ac:dyDescent="0.25">
      <c r="B24" s="72"/>
      <c r="C24" s="10"/>
      <c r="D24" s="14"/>
      <c r="E24" s="14"/>
      <c r="F24" s="14"/>
    </row>
    <row r="25" spans="2:6" hidden="1" x14ac:dyDescent="0.25">
      <c r="B25" s="72"/>
      <c r="C25" s="10"/>
      <c r="D25" s="14"/>
      <c r="E25" s="14"/>
      <c r="F25" s="14"/>
    </row>
    <row r="26" spans="2:6" hidden="1" x14ac:dyDescent="0.25">
      <c r="B26" s="72"/>
      <c r="C26" s="10"/>
      <c r="D26" s="14"/>
      <c r="E26" s="14"/>
      <c r="F26" s="14"/>
    </row>
    <row r="27" spans="2:6" hidden="1" x14ac:dyDescent="0.25">
      <c r="B27" s="72"/>
      <c r="C27" s="10"/>
      <c r="D27" s="14"/>
      <c r="E27" s="14"/>
      <c r="F27" s="14"/>
    </row>
    <row r="28" spans="2:6" hidden="1" x14ac:dyDescent="0.25">
      <c r="B28" s="72"/>
      <c r="C28" s="10"/>
      <c r="D28" s="14"/>
      <c r="E28" s="14"/>
      <c r="F28" s="14"/>
    </row>
    <row r="29" spans="2:6" hidden="1" x14ac:dyDescent="0.25">
      <c r="B29" s="72"/>
      <c r="C29" s="10"/>
      <c r="D29" s="14"/>
      <c r="E29" s="14"/>
      <c r="F29" s="14"/>
    </row>
    <row r="30" spans="2:6" hidden="1" x14ac:dyDescent="0.25">
      <c r="B30" s="72"/>
      <c r="C30" s="10"/>
      <c r="D30" s="14"/>
      <c r="E30" s="14"/>
      <c r="F30" s="14"/>
    </row>
    <row r="31" spans="2:6" hidden="1" x14ac:dyDescent="0.25">
      <c r="B31" s="72"/>
      <c r="C31" s="10"/>
      <c r="D31" s="14"/>
      <c r="E31" s="14"/>
      <c r="F31" s="14"/>
    </row>
    <row r="32" spans="2:6" hidden="1" x14ac:dyDescent="0.25">
      <c r="B32" s="72"/>
      <c r="C32" s="12"/>
      <c r="D32" s="14"/>
      <c r="E32" s="14"/>
      <c r="F32" s="14"/>
    </row>
    <row r="33" spans="2:6" hidden="1" x14ac:dyDescent="0.25">
      <c r="B33" s="72"/>
      <c r="C33" s="10"/>
      <c r="D33" s="14"/>
      <c r="E33" s="14"/>
      <c r="F33" s="14"/>
    </row>
    <row r="34" spans="2:6" hidden="1" x14ac:dyDescent="0.25">
      <c r="B34" s="72"/>
      <c r="C34" s="10"/>
      <c r="D34" s="14"/>
      <c r="E34" s="14"/>
      <c r="F34" s="14"/>
    </row>
    <row r="35" spans="2:6" hidden="1" x14ac:dyDescent="0.25">
      <c r="B35" s="72"/>
      <c r="C35" s="10"/>
      <c r="D35" s="14"/>
      <c r="E35" s="14"/>
      <c r="F35" s="14"/>
    </row>
    <row r="36" spans="2:6" hidden="1" x14ac:dyDescent="0.25">
      <c r="B36" s="72"/>
      <c r="C36" s="43"/>
      <c r="D36" s="44"/>
      <c r="E36" s="44"/>
      <c r="F36" s="44"/>
    </row>
    <row r="37" spans="2:6" x14ac:dyDescent="0.25">
      <c r="B37" s="73"/>
      <c r="C37" s="48"/>
      <c r="D37" s="52"/>
      <c r="E37" s="52"/>
      <c r="F37" s="52"/>
    </row>
    <row r="38" spans="2:6" x14ac:dyDescent="0.25">
      <c r="B38" s="72"/>
      <c r="C38" s="10" t="s">
        <v>247</v>
      </c>
      <c r="D38" s="35">
        <v>5051.2</v>
      </c>
      <c r="E38" s="35">
        <v>5125</v>
      </c>
      <c r="F38" s="14"/>
    </row>
    <row r="39" spans="2:6" x14ac:dyDescent="0.25">
      <c r="B39" s="68" t="s">
        <v>51</v>
      </c>
      <c r="C39" s="55" t="s">
        <v>65</v>
      </c>
      <c r="D39" s="56">
        <f>SUM(D11:D38)</f>
        <v>5051.2</v>
      </c>
      <c r="E39" s="57">
        <f>SUM(E11:E38)</f>
        <v>5125</v>
      </c>
      <c r="F39" s="57">
        <f>SUM(F11:F38)</f>
        <v>0</v>
      </c>
    </row>
    <row r="40" spans="2:6" x14ac:dyDescent="0.25">
      <c r="B40" s="64"/>
      <c r="C40" s="17" t="s">
        <v>66</v>
      </c>
      <c r="D40" s="37">
        <f t="shared" ref="D40:F40" si="0">D39*18%</f>
        <v>909.21599999999989</v>
      </c>
      <c r="E40" s="36">
        <f t="shared" si="0"/>
        <v>922.5</v>
      </c>
      <c r="F40" s="36">
        <f t="shared" si="0"/>
        <v>0</v>
      </c>
    </row>
    <row r="41" spans="2:6" x14ac:dyDescent="0.25">
      <c r="B41" s="70"/>
      <c r="C41" s="58" t="s">
        <v>67</v>
      </c>
      <c r="D41" s="59">
        <f t="shared" ref="D41" si="1">SUM(D39:D40)</f>
        <v>5960.4159999999993</v>
      </c>
      <c r="E41" s="60">
        <f>SUM(E39:E40)</f>
        <v>6047.5</v>
      </c>
      <c r="F41" s="60">
        <f>SUM(F39:F40)</f>
        <v>0</v>
      </c>
    </row>
    <row r="42" spans="2:6" x14ac:dyDescent="0.25">
      <c r="B42" s="71" t="s">
        <v>52</v>
      </c>
      <c r="C42" s="53" t="s">
        <v>57</v>
      </c>
      <c r="D42" s="54"/>
      <c r="E42" s="54"/>
      <c r="F42" s="54"/>
    </row>
    <row r="43" spans="2:6" x14ac:dyDescent="0.25">
      <c r="B43" s="64"/>
      <c r="C43" s="10" t="s">
        <v>44</v>
      </c>
      <c r="D43" s="34" t="s">
        <v>248</v>
      </c>
      <c r="E43" s="34" t="s">
        <v>248</v>
      </c>
      <c r="F43" s="34" t="s">
        <v>173</v>
      </c>
    </row>
    <row r="44" spans="2:6" x14ac:dyDescent="0.25">
      <c r="B44" s="64"/>
      <c r="C44" s="10" t="s">
        <v>167</v>
      </c>
      <c r="D44" s="42" t="s">
        <v>249</v>
      </c>
      <c r="E44" s="42" t="s">
        <v>250</v>
      </c>
      <c r="F44" s="3" t="s">
        <v>171</v>
      </c>
    </row>
    <row r="45" spans="2:6" x14ac:dyDescent="0.25">
      <c r="B45" s="64"/>
      <c r="C45" s="10" t="s">
        <v>48</v>
      </c>
      <c r="D45" s="3" t="s">
        <v>234</v>
      </c>
      <c r="E45" s="3" t="s">
        <v>234</v>
      </c>
      <c r="F45" s="3" t="s">
        <v>172</v>
      </c>
    </row>
  </sheetData>
  <mergeCells count="6">
    <mergeCell ref="B42:B45"/>
    <mergeCell ref="B2:F2"/>
    <mergeCell ref="B5:B10"/>
    <mergeCell ref="B11:B36"/>
    <mergeCell ref="B37:B38"/>
    <mergeCell ref="B39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Climatización Sala Mahi</vt:lpstr>
      <vt:lpstr>Comparativo</vt:lpstr>
      <vt:lpstr>Pisos Interior</vt:lpstr>
      <vt:lpstr>Pisos Planta de Harina</vt:lpstr>
      <vt:lpstr>Pisos Muelle</vt:lpstr>
      <vt:lpstr>REPARACION</vt:lpstr>
      <vt:lpstr>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Fiestas</dc:creator>
  <cp:lastModifiedBy>Juan Pacora (OSF-CAL)</cp:lastModifiedBy>
  <dcterms:created xsi:type="dcterms:W3CDTF">2022-10-21T17:55:57Z</dcterms:created>
  <dcterms:modified xsi:type="dcterms:W3CDTF">2023-12-28T13:34:48Z</dcterms:modified>
</cp:coreProperties>
</file>