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AGOSTO 2024\1ERA SEMANA\MN MSC EMDEN III PV432R\ECOSAC-PORT BK EBKG09575340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9" i="2" l="1"/>
  <c r="N9" i="2" s="1"/>
  <c r="M10" i="2"/>
  <c r="N10" i="2"/>
  <c r="M11" i="2"/>
  <c r="N11" i="2" s="1"/>
  <c r="M8" i="2" l="1"/>
  <c r="N8" i="2" l="1"/>
</calcChain>
</file>

<file path=xl/sharedStrings.xml><?xml version="1.0" encoding="utf-8"?>
<sst xmlns="http://schemas.openxmlformats.org/spreadsheetml/2006/main" count="76" uniqueCount="66">
  <si>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</si>
  <si>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</si>
  <si>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</si>
  <si>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</si>
  <si>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</si>
  <si>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</si>
  <si>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</si>
  <si>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</si>
  <si>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</si>
  <si>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</si>
  <si>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</si>
  <si>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</si>
  <si>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</si>
  <si>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</si>
  <si>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</si>
  <si>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</si>
  <si>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</si>
  <si>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</si>
  <si>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</si>
  <si>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</si>
  <si>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</si>
  <si>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</si>
  <si>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</si>
  <si>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</si>
  <si>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</si>
  <si>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</si>
  <si>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</si>
  <si>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</si>
  <si>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</si>
  <si>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</si>
  <si>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</si>
  <si>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</si>
  <si>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</si>
  <si>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</si>
  <si>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</si>
  <si>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MEDLOG</t>
  </si>
  <si>
    <t>PORT LOG</t>
  </si>
  <si>
    <t>MSC EMDEN III</t>
  </si>
  <si>
    <t>117574</t>
  </si>
  <si>
    <t>ESPA;A</t>
  </si>
  <si>
    <t>019875</t>
  </si>
  <si>
    <t>EBKG09575340</t>
  </si>
  <si>
    <t>GAOU2462626</t>
  </si>
  <si>
    <t>04/08/24 02&gt;38 HRS</t>
  </si>
  <si>
    <t>FJ18084865</t>
  </si>
  <si>
    <t>EG07 - 00018124</t>
  </si>
  <si>
    <t>003PL033749</t>
  </si>
  <si>
    <t>002AQ031946</t>
  </si>
  <si>
    <t>MSDU1809556</t>
  </si>
  <si>
    <t>003PL033742</t>
  </si>
  <si>
    <t>04/08/24 14&gt;13 HRS</t>
  </si>
  <si>
    <t>FJ18084685</t>
  </si>
  <si>
    <t xml:space="preserve"> EG07 - 00018135</t>
  </si>
  <si>
    <t>002AQ032030</t>
  </si>
  <si>
    <t>EG07 - 00018121</t>
  </si>
  <si>
    <t>MSMU1962751</t>
  </si>
  <si>
    <t>FJ18084687</t>
  </si>
  <si>
    <t>03/08/24 23&gt;37 HRS</t>
  </si>
  <si>
    <t xml:space="preserve"> 003PL033823</t>
  </si>
  <si>
    <t>002AQ031297</t>
  </si>
  <si>
    <t>MSMU2634696</t>
  </si>
  <si>
    <t>003PL033827</t>
  </si>
  <si>
    <t>04/08/24 14&gt;27 HRS</t>
  </si>
  <si>
    <t>EG07 - 00018136</t>
  </si>
  <si>
    <t>FJ18084866</t>
  </si>
  <si>
    <t xml:space="preserve"> 002AQ031949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</si>
</sst>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L11" sqref="L11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38</v>
      </c>
      <c r="C1" s="14" t="s">
        <v>22</v>
      </c>
      <c r="D1" s="20" t="s">
        <v>36</v>
      </c>
    </row>
    <row r="2" spans="1:21" s="1" customFormat="1" ht="19.95" customHeight="1" x14ac:dyDescent="0.3">
      <c r="A2" s="14" t="s">
        <v>2</v>
      </c>
      <c r="B2" s="8" t="s">
        <v>35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37</v>
      </c>
      <c r="C3" s="14" t="s">
        <v>23</v>
      </c>
      <c r="D3" s="20" t="s">
        <v>40</v>
      </c>
      <c r="E3" s="2"/>
    </row>
    <row r="4" spans="1:21" s="1" customFormat="1" ht="25.05" customHeight="1" x14ac:dyDescent="0.3">
      <c r="A4" s="14" t="s">
        <v>15</v>
      </c>
      <c r="B4" s="8" t="s">
        <v>39</v>
      </c>
      <c r="C4" s="14" t="s">
        <v>18</v>
      </c>
      <c r="D4" s="21">
        <v>45476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41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42</v>
      </c>
      <c r="B8" s="5">
        <v>20060</v>
      </c>
      <c r="C8" s="17">
        <v>20</v>
      </c>
      <c r="D8" s="7" t="s">
        <v>46</v>
      </c>
      <c r="E8" s="7" t="s">
        <v>44</v>
      </c>
      <c r="F8" s="7" t="s">
        <v>47</v>
      </c>
      <c r="G8" s="7"/>
      <c r="H8" s="7"/>
      <c r="I8" s="7"/>
      <c r="J8" s="6">
        <v>2120</v>
      </c>
      <c r="K8" s="10" t="s">
        <v>45</v>
      </c>
      <c r="L8" s="6">
        <v>19918</v>
      </c>
      <c r="M8" s="11">
        <f>+B8-L8</f>
        <v>142</v>
      </c>
      <c r="N8" s="12" t="str">
        <f>+IF(OR(M8&gt;(L8*2.5%),M8&lt;-(L8*2.5%)),"ALERTA","")</f>
        <v/>
      </c>
      <c r="O8" s="6">
        <v>22180</v>
      </c>
      <c r="P8" s="13" t="s">
        <v>43</v>
      </c>
      <c r="Q8" s="9">
        <v>20</v>
      </c>
      <c r="R8" s="8" t="s">
        <v>35</v>
      </c>
      <c r="S8" s="8" t="s">
        <v>31</v>
      </c>
      <c r="T8" s="8" t="s">
        <v>30</v>
      </c>
      <c r="U8" s="19"/>
    </row>
    <row r="9" spans="1:21" ht="25.2" customHeight="1" x14ac:dyDescent="0.3">
      <c r="A9" s="16" t="s">
        <v>48</v>
      </c>
      <c r="B9" s="5">
        <v>20060</v>
      </c>
      <c r="C9" s="17">
        <v>20</v>
      </c>
      <c r="D9" s="7" t="s">
        <v>49</v>
      </c>
      <c r="E9" s="7" t="s">
        <v>51</v>
      </c>
      <c r="F9" s="7" t="s">
        <v>53</v>
      </c>
      <c r="G9" s="7"/>
      <c r="H9" s="7"/>
      <c r="I9" s="7"/>
      <c r="J9" s="6">
        <v>2220</v>
      </c>
      <c r="K9" s="10" t="s">
        <v>52</v>
      </c>
      <c r="L9" s="6">
        <v>19918</v>
      </c>
      <c r="M9" s="11">
        <f t="shared" ref="M9:M11" si="0">+B9-L9</f>
        <v>142</v>
      </c>
      <c r="N9" s="12" t="str">
        <f t="shared" ref="N9:N11" si="1">+IF(OR(M9&gt;(L9*2.5%),M9&lt;-(L9*2.5%)),"ALERTA","")</f>
        <v/>
      </c>
      <c r="O9" s="6">
        <v>22280</v>
      </c>
      <c r="P9" s="13" t="s">
        <v>50</v>
      </c>
      <c r="Q9" s="9">
        <v>20</v>
      </c>
      <c r="R9" s="8" t="s">
        <v>35</v>
      </c>
      <c r="S9" s="8" t="s">
        <v>31</v>
      </c>
      <c r="T9" s="8" t="s">
        <v>30</v>
      </c>
      <c r="U9" s="19"/>
    </row>
    <row r="10" spans="1:21" ht="30" customHeight="1" x14ac:dyDescent="0.3">
      <c r="A10" s="16" t="s">
        <v>55</v>
      </c>
      <c r="B10" s="5">
        <v>20100</v>
      </c>
      <c r="C10" s="17">
        <v>20</v>
      </c>
      <c r="D10" s="7" t="s">
        <v>58</v>
      </c>
      <c r="E10" s="7" t="s">
        <v>56</v>
      </c>
      <c r="F10" s="7" t="s">
        <v>59</v>
      </c>
      <c r="G10" s="7"/>
      <c r="H10" s="7"/>
      <c r="I10" s="7"/>
      <c r="J10" s="6">
        <v>2100</v>
      </c>
      <c r="K10" s="10" t="s">
        <v>54</v>
      </c>
      <c r="L10" s="6">
        <v>19918</v>
      </c>
      <c r="M10" s="11">
        <f t="shared" si="0"/>
        <v>182</v>
      </c>
      <c r="N10" s="12" t="str">
        <f t="shared" si="1"/>
        <v/>
      </c>
      <c r="O10" s="6">
        <v>22200</v>
      </c>
      <c r="P10" s="13" t="s">
        <v>57</v>
      </c>
      <c r="Q10" s="9">
        <v>20</v>
      </c>
      <c r="R10" s="8" t="s">
        <v>35</v>
      </c>
      <c r="S10" s="8" t="s">
        <v>31</v>
      </c>
      <c r="T10" s="8" t="s">
        <v>30</v>
      </c>
      <c r="U10" s="19"/>
    </row>
    <row r="11" spans="1:21" ht="30" customHeight="1" x14ac:dyDescent="0.3">
      <c r="A11" s="16" t="s">
        <v>60</v>
      </c>
      <c r="B11" s="5">
        <v>18530</v>
      </c>
      <c r="C11" s="17">
        <v>20</v>
      </c>
      <c r="D11" s="7" t="s">
        <v>61</v>
      </c>
      <c r="E11" s="7" t="s">
        <v>64</v>
      </c>
      <c r="F11" s="7" t="s">
        <v>65</v>
      </c>
      <c r="G11" s="7"/>
      <c r="H11" s="7"/>
      <c r="I11" s="7"/>
      <c r="J11" s="6">
        <v>2220</v>
      </c>
      <c r="K11" s="10" t="s">
        <v>63</v>
      </c>
      <c r="L11" s="6">
        <v>18489</v>
      </c>
      <c r="M11" s="11">
        <f t="shared" si="0"/>
        <v>41</v>
      </c>
      <c r="N11" s="12" t="str">
        <f t="shared" si="1"/>
        <v/>
      </c>
      <c r="O11" s="6">
        <v>20750</v>
      </c>
      <c r="P11" s="13" t="s">
        <v>62</v>
      </c>
      <c r="Q11" s="9">
        <v>20</v>
      </c>
      <c r="R11" s="8" t="s">
        <v>35</v>
      </c>
      <c r="S11" s="8" t="s">
        <v>31</v>
      </c>
      <c r="T11" s="8" t="s">
        <v>30</v>
      </c>
      <c r="U11" s="19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:N11">
    <cfRule type="containsText" dxfId="1" priority="62" operator="containsText" text="ALERTA">
      <formula>NOT(ISERROR(SEARCH("ALERTA",N8)))</formula>
    </cfRule>
  </conditionalFormatting>
  <conditionalFormatting sqref="M8:M11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2024-08-04T23:30:12Z</dcterms:modified>
</cp:coreProperties>
</file>