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rotero_plx_com_pe/Documents/Escritorio/AGMA ONE NOVIEMBRE/"/>
    </mc:Choice>
  </mc:AlternateContent>
  <xr:revisionPtr revIDLastSave="134" documentId="8_{C9CBB3D5-62E7-424F-AE7C-A6A986B3BD34}" xr6:coauthVersionLast="47" xr6:coauthVersionMax="47" xr10:uidLastSave="{651E723C-1724-4457-A696-1C18B85EDB48}"/>
  <bookViews>
    <workbookView xWindow="-108" yWindow="-108" windowWidth="23256" windowHeight="12456" xr2:uid="{5E8DE7B5-3401-4A84-9586-83D4055F029D}"/>
  </bookViews>
  <sheets>
    <sheet name="Hoja1" sheetId="1" r:id="rId1"/>
  </sheets>
  <definedNames>
    <definedName name="_xlnm._FilterDatabase" localSheetId="0" hidden="1">Hoja1!$A$1:$L$16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L13" i="1"/>
  <c r="L15" i="1"/>
  <c r="L3" i="1"/>
  <c r="L14" i="1"/>
  <c r="L5" i="1"/>
  <c r="L4" i="1"/>
  <c r="L2" i="1"/>
  <c r="L6" i="1"/>
  <c r="L7" i="1"/>
  <c r="L10" i="1"/>
  <c r="L9" i="1"/>
  <c r="I16" i="1"/>
  <c r="L8" i="1"/>
  <c r="L16" i="1" l="1"/>
  <c r="L19" i="1" s="1"/>
  <c r="L20" i="1" s="1"/>
  <c r="L21" i="1" s="1"/>
</calcChain>
</file>

<file path=xl/sharedStrings.xml><?xml version="1.0" encoding="utf-8"?>
<sst xmlns="http://schemas.openxmlformats.org/spreadsheetml/2006/main" count="114" uniqueCount="68">
  <si>
    <t>Nave</t>
  </si>
  <si>
    <t>Contrato</t>
  </si>
  <si>
    <t>Producto</t>
  </si>
  <si>
    <t>Línea</t>
  </si>
  <si>
    <t>POL</t>
  </si>
  <si>
    <t>POD</t>
  </si>
  <si>
    <t>ETD POL</t>
  </si>
  <si>
    <t xml:space="preserve">Cntrs </t>
  </si>
  <si>
    <t xml:space="preserve">Rebate Agma x cntr </t>
  </si>
  <si>
    <t xml:space="preserve">Rebate Agma x BL </t>
  </si>
  <si>
    <t xml:space="preserve">RTotal x cntr </t>
  </si>
  <si>
    <t>CALLAO</t>
  </si>
  <si>
    <t>PAITA</t>
  </si>
  <si>
    <t>PESCADO CONGELADO EN CNTR</t>
  </si>
  <si>
    <t>Total general</t>
  </si>
  <si>
    <t>Total</t>
  </si>
  <si>
    <t>IGV</t>
  </si>
  <si>
    <t>UVAS</t>
  </si>
  <si>
    <t>PALTA</t>
  </si>
  <si>
    <t>CMA CGM</t>
  </si>
  <si>
    <t>BL</t>
  </si>
  <si>
    <t>ALGOL 22022N</t>
  </si>
  <si>
    <t>ALGOL 22023</t>
  </si>
  <si>
    <t>AS CARELIA 247N</t>
  </si>
  <si>
    <t>MSC EMMA FA243R </t>
  </si>
  <si>
    <t>MSC KANOKO FA238A</t>
  </si>
  <si>
    <t>MSC KANOKO FA244R</t>
  </si>
  <si>
    <t>MSC ORION FA242R</t>
  </si>
  <si>
    <t>SEASPAN BRAVO 2213W</t>
  </si>
  <si>
    <t>SEASPAN BRILLIANCE 2242W</t>
  </si>
  <si>
    <t>VARAMO 22022N</t>
  </si>
  <si>
    <t>VARAMO 22023N</t>
  </si>
  <si>
    <t>PORTP-19143-22</t>
  </si>
  <si>
    <t>PORTP-19989-22</t>
  </si>
  <si>
    <t>PORTP-19988-22</t>
  </si>
  <si>
    <t>PORTP-19991-22</t>
  </si>
  <si>
    <t>PT-18152-22</t>
  </si>
  <si>
    <t>PORT-18565-22</t>
  </si>
  <si>
    <t>PT-18151-22</t>
  </si>
  <si>
    <t>PORT-19008-22</t>
  </si>
  <si>
    <t>PORT-18567-22</t>
  </si>
  <si>
    <t>PORT-10377-22</t>
  </si>
  <si>
    <t>PORT-20249-22</t>
  </si>
  <si>
    <t>PORTP-19106-22</t>
  </si>
  <si>
    <t>PORTP-19280-22</t>
  </si>
  <si>
    <t>PORTP-19147-22</t>
  </si>
  <si>
    <t>HARINA DE PESCADO EN CNTR</t>
  </si>
  <si>
    <t>QINGDAO</t>
  </si>
  <si>
    <t>NAGOYA</t>
  </si>
  <si>
    <t>JIANGYIN</t>
  </si>
  <si>
    <t>MOJI</t>
  </si>
  <si>
    <t>YOKOHAMA</t>
  </si>
  <si>
    <t>MANZANILLO</t>
  </si>
  <si>
    <t>TOMAKOMAI</t>
  </si>
  <si>
    <t>ONEYLIMC14497800</t>
  </si>
  <si>
    <t>ONEYLIMC15470700</t>
  </si>
  <si>
    <t>ONEYLIMC15465400</t>
  </si>
  <si>
    <t>ONEYLIMC15472900</t>
  </si>
  <si>
    <t>ONEYLIMC13132700</t>
  </si>
  <si>
    <t>ONEYLIMC13563800</t>
  </si>
  <si>
    <t>ONEYLIMC13133800</t>
  </si>
  <si>
    <t>ONEYLIMC14248900</t>
  </si>
  <si>
    <t>ONEYLIMC13565300</t>
  </si>
  <si>
    <t>ONEYLIMC08421500</t>
  </si>
  <si>
    <t>ONEYLIMC15423500</t>
  </si>
  <si>
    <t>ONEYLIMC14432400</t>
  </si>
  <si>
    <t>ONEYLIMC14622500</t>
  </si>
  <si>
    <t>ONEYLIMC14499300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</si>
</sst>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540A]* #,##0.00_ ;_-[$$-540A]* \-#,##0.00\ ;_-[$$-540A]* &quot;-&quot;??_ ;_-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Consolas"/>
      <family val="3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right"/>
    </xf>
    <xf numFmtId="4" fontId="2" fillId="2" borderId="2" xfId="0" applyNumberFormat="1" applyFont="1" applyFill="1" applyBorder="1" applyAlignment="1">
      <alignment horizontal="right"/>
    </xf>
    <xf numFmtId="0" fontId="3" fillId="0" borderId="0" xfId="1" applyFont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5" fillId="0" borderId="0" xfId="0" applyFont="1" applyAlignment="1">
      <alignment horizontal="center"/>
    </xf>
    <xf numFmtId="0" fontId="6" fillId="3" borderId="0" xfId="0" applyFont="1" applyFill="1"/>
    <xf numFmtId="164" fontId="6" fillId="4" borderId="0" xfId="0" applyNumberFormat="1" applyFont="1" applyFill="1"/>
  </cellXfs>
  <cellStyles count="2">
    <cellStyle name="Normal" xfId="0" builtinId="0"/>
    <cellStyle name="Normal 2 2 2" xfId="1" xr:uid="{1292B14F-5420-47CC-9B20-8DA3A4551111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0ECA-8635-46F2-8FB5-EA07C02F1804}">
  <dimension ref="A1:L21"/>
  <sheetViews>
    <sheetView tabSelected="1" workbookViewId="0">
      <selection activeCell="G20" sqref="G20"/>
    </sheetView>
  </sheetViews>
  <sheetFormatPr baseColWidth="10" defaultRowHeight="14.4" x14ac:dyDescent="0.3"/>
  <cols>
    <col min="1" max="1" width="28.109375" customWidth="1"/>
    <col min="2" max="2" width="15" bestFit="1" customWidth="1"/>
    <col min="3" max="3" width="29.33203125" customWidth="1"/>
    <col min="4" max="4" width="13.33203125" customWidth="1"/>
    <col min="5" max="5" width="8.6640625" customWidth="1"/>
    <col min="6" max="6" width="17.44140625" bestFit="1" customWidth="1"/>
    <col min="7" max="7" width="11.44140625" customWidth="1"/>
    <col min="8" max="8" width="18.33203125" customWidth="1"/>
    <col min="9" max="9" width="10.21875" bestFit="1" customWidth="1"/>
    <col min="10" max="10" width="20.109375" bestFit="1" customWidth="1"/>
    <col min="11" max="11" width="18.77734375" bestFit="1" customWidth="1"/>
    <col min="12" max="12" width="14.109375" bestFit="1" customWidth="1"/>
  </cols>
  <sheetData>
    <row r="1" spans="1:1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20</v>
      </c>
      <c r="I1" s="2" t="s">
        <v>7</v>
      </c>
      <c r="J1" s="1" t="s">
        <v>8</v>
      </c>
      <c r="K1" s="1" t="s">
        <v>9</v>
      </c>
      <c r="L1" s="1" t="s">
        <v>10</v>
      </c>
    </row>
    <row r="2" spans="1:12" x14ac:dyDescent="0.3">
      <c r="A2" s="3" t="s">
        <v>28</v>
      </c>
      <c r="B2" s="3" t="s">
        <v>41</v>
      </c>
      <c r="C2" s="4" t="s">
        <v>18</v>
      </c>
      <c r="D2" s="5" t="s">
        <v>19</v>
      </c>
      <c r="E2" s="4" t="s">
        <v>11</v>
      </c>
      <c r="F2" s="6" t="s">
        <v>51</v>
      </c>
      <c r="G2" s="7">
        <v>44724</v>
      </c>
      <c r="H2" s="8" t="s">
        <v>63</v>
      </c>
      <c r="I2" s="9">
        <v>1</v>
      </c>
      <c r="J2" s="10">
        <v>65</v>
      </c>
      <c r="K2" s="10"/>
      <c r="L2" s="10">
        <f t="shared" ref="L2:L15" si="0">I2*J2</f>
        <v>65</v>
      </c>
    </row>
    <row r="3" spans="1:12" x14ac:dyDescent="0.3">
      <c r="A3" s="3" t="s">
        <v>25</v>
      </c>
      <c r="B3" s="3" t="s">
        <v>37</v>
      </c>
      <c r="C3" s="4" t="s">
        <v>46</v>
      </c>
      <c r="D3" s="5" t="s">
        <v>19</v>
      </c>
      <c r="E3" s="4" t="s">
        <v>11</v>
      </c>
      <c r="F3" s="6" t="s">
        <v>49</v>
      </c>
      <c r="G3" s="7">
        <v>44875</v>
      </c>
      <c r="H3" s="8" t="s">
        <v>59</v>
      </c>
      <c r="I3" s="9">
        <v>13</v>
      </c>
      <c r="J3" s="10">
        <v>80</v>
      </c>
      <c r="K3" s="10"/>
      <c r="L3" s="10">
        <f t="shared" si="0"/>
        <v>1040</v>
      </c>
    </row>
    <row r="4" spans="1:12" x14ac:dyDescent="0.3">
      <c r="A4" s="3" t="s">
        <v>27</v>
      </c>
      <c r="B4" s="3" t="s">
        <v>40</v>
      </c>
      <c r="C4" s="4" t="s">
        <v>46</v>
      </c>
      <c r="D4" s="5" t="s">
        <v>19</v>
      </c>
      <c r="E4" s="4" t="s">
        <v>11</v>
      </c>
      <c r="F4" s="6" t="s">
        <v>49</v>
      </c>
      <c r="G4" s="7">
        <v>44878</v>
      </c>
      <c r="H4" s="8" t="s">
        <v>62</v>
      </c>
      <c r="I4" s="9">
        <v>16</v>
      </c>
      <c r="J4" s="10">
        <v>80</v>
      </c>
      <c r="K4" s="10"/>
      <c r="L4" s="10">
        <f t="shared" si="0"/>
        <v>1280</v>
      </c>
    </row>
    <row r="5" spans="1:12" x14ac:dyDescent="0.3">
      <c r="A5" s="3" t="s">
        <v>26</v>
      </c>
      <c r="B5" s="3" t="s">
        <v>39</v>
      </c>
      <c r="C5" s="4" t="s">
        <v>46</v>
      </c>
      <c r="D5" s="5" t="s">
        <v>19</v>
      </c>
      <c r="E5" s="4" t="s">
        <v>11</v>
      </c>
      <c r="F5" s="6" t="s">
        <v>50</v>
      </c>
      <c r="G5" s="7">
        <v>44888</v>
      </c>
      <c r="H5" s="8" t="s">
        <v>61</v>
      </c>
      <c r="I5" s="9">
        <v>1</v>
      </c>
      <c r="J5" s="10">
        <v>80</v>
      </c>
      <c r="K5" s="10"/>
      <c r="L5" s="10">
        <f t="shared" si="0"/>
        <v>80</v>
      </c>
    </row>
    <row r="6" spans="1:12" x14ac:dyDescent="0.3">
      <c r="A6" s="3" t="s">
        <v>29</v>
      </c>
      <c r="B6" s="3" t="s">
        <v>42</v>
      </c>
      <c r="C6" s="4" t="s">
        <v>17</v>
      </c>
      <c r="D6" s="5" t="s">
        <v>19</v>
      </c>
      <c r="E6" s="4" t="s">
        <v>11</v>
      </c>
      <c r="F6" s="6" t="s">
        <v>52</v>
      </c>
      <c r="G6" s="7">
        <v>44890</v>
      </c>
      <c r="H6" s="8" t="s">
        <v>64</v>
      </c>
      <c r="I6" s="9">
        <v>1</v>
      </c>
      <c r="J6" s="10">
        <v>65</v>
      </c>
      <c r="K6" s="10"/>
      <c r="L6" s="10">
        <f t="shared" si="0"/>
        <v>65</v>
      </c>
    </row>
    <row r="7" spans="1:12" x14ac:dyDescent="0.3">
      <c r="A7" s="3" t="s">
        <v>30</v>
      </c>
      <c r="B7" s="3" t="s">
        <v>43</v>
      </c>
      <c r="C7" s="4" t="s">
        <v>13</v>
      </c>
      <c r="D7" s="5" t="s">
        <v>19</v>
      </c>
      <c r="E7" s="4" t="s">
        <v>12</v>
      </c>
      <c r="F7" s="6" t="s">
        <v>47</v>
      </c>
      <c r="G7" s="7">
        <v>44866</v>
      </c>
      <c r="H7" s="8" t="s">
        <v>65</v>
      </c>
      <c r="I7" s="9">
        <v>1</v>
      </c>
      <c r="J7" s="10">
        <v>65</v>
      </c>
      <c r="K7" s="10"/>
      <c r="L7" s="10">
        <f t="shared" si="0"/>
        <v>65</v>
      </c>
    </row>
    <row r="8" spans="1:12" x14ac:dyDescent="0.3">
      <c r="A8" s="3" t="s">
        <v>21</v>
      </c>
      <c r="B8" s="3" t="s">
        <v>32</v>
      </c>
      <c r="C8" s="4" t="s">
        <v>13</v>
      </c>
      <c r="D8" s="5" t="s">
        <v>19</v>
      </c>
      <c r="E8" s="4" t="s">
        <v>12</v>
      </c>
      <c r="F8" s="6" t="s">
        <v>47</v>
      </c>
      <c r="G8" s="7">
        <v>44873</v>
      </c>
      <c r="H8" s="8" t="s">
        <v>54</v>
      </c>
      <c r="I8" s="9">
        <v>1</v>
      </c>
      <c r="J8" s="10">
        <v>65</v>
      </c>
      <c r="K8" s="10"/>
      <c r="L8" s="10">
        <f t="shared" si="0"/>
        <v>65</v>
      </c>
    </row>
    <row r="9" spans="1:12" x14ac:dyDescent="0.3">
      <c r="A9" s="3" t="s">
        <v>31</v>
      </c>
      <c r="B9" s="3" t="s">
        <v>45</v>
      </c>
      <c r="C9" s="4" t="s">
        <v>13</v>
      </c>
      <c r="D9" s="5" t="s">
        <v>19</v>
      </c>
      <c r="E9" s="4" t="s">
        <v>12</v>
      </c>
      <c r="F9" s="6" t="s">
        <v>53</v>
      </c>
      <c r="G9" s="7">
        <v>44881</v>
      </c>
      <c r="H9" s="8" t="s">
        <v>67</v>
      </c>
      <c r="I9" s="9">
        <v>1</v>
      </c>
      <c r="J9" s="10">
        <v>65</v>
      </c>
      <c r="K9" s="10"/>
      <c r="L9" s="10">
        <f t="shared" si="0"/>
        <v>65</v>
      </c>
    </row>
    <row r="10" spans="1:12" x14ac:dyDescent="0.3">
      <c r="A10" s="3" t="s">
        <v>31</v>
      </c>
      <c r="B10" s="3" t="s">
        <v>44</v>
      </c>
      <c r="C10" s="4" t="s">
        <v>13</v>
      </c>
      <c r="D10" s="5" t="s">
        <v>19</v>
      </c>
      <c r="E10" s="4" t="s">
        <v>12</v>
      </c>
      <c r="F10" s="6" t="s">
        <v>47</v>
      </c>
      <c r="G10" s="7">
        <v>44881</v>
      </c>
      <c r="H10" s="8" t="s">
        <v>66</v>
      </c>
      <c r="I10" s="9">
        <v>1</v>
      </c>
      <c r="J10" s="10">
        <v>65</v>
      </c>
      <c r="K10" s="10"/>
      <c r="L10" s="10">
        <f t="shared" si="0"/>
        <v>65</v>
      </c>
    </row>
    <row r="11" spans="1:12" x14ac:dyDescent="0.3">
      <c r="A11" s="3" t="s">
        <v>23</v>
      </c>
      <c r="B11" s="3" t="s">
        <v>34</v>
      </c>
      <c r="C11" s="4" t="s">
        <v>13</v>
      </c>
      <c r="D11" s="5" t="s">
        <v>19</v>
      </c>
      <c r="E11" s="4" t="s">
        <v>12</v>
      </c>
      <c r="F11" s="6" t="s">
        <v>47</v>
      </c>
      <c r="G11" s="7">
        <v>44887</v>
      </c>
      <c r="H11" s="8" t="s">
        <v>56</v>
      </c>
      <c r="I11" s="9">
        <v>2</v>
      </c>
      <c r="J11" s="10">
        <v>65</v>
      </c>
      <c r="K11" s="10"/>
      <c r="L11" s="10">
        <f t="shared" si="0"/>
        <v>130</v>
      </c>
    </row>
    <row r="12" spans="1:12" x14ac:dyDescent="0.3">
      <c r="A12" s="3" t="s">
        <v>22</v>
      </c>
      <c r="B12" s="3" t="s">
        <v>33</v>
      </c>
      <c r="C12" s="4" t="s">
        <v>13</v>
      </c>
      <c r="D12" s="5" t="s">
        <v>19</v>
      </c>
      <c r="E12" s="4" t="s">
        <v>12</v>
      </c>
      <c r="F12" s="6" t="s">
        <v>47</v>
      </c>
      <c r="G12" s="7">
        <v>44887</v>
      </c>
      <c r="H12" s="8" t="s">
        <v>55</v>
      </c>
      <c r="I12" s="9">
        <v>1</v>
      </c>
      <c r="J12" s="10">
        <v>65</v>
      </c>
      <c r="K12" s="10"/>
      <c r="L12" s="10">
        <f t="shared" si="0"/>
        <v>65</v>
      </c>
    </row>
    <row r="13" spans="1:12" x14ac:dyDescent="0.3">
      <c r="A13" s="3" t="s">
        <v>23</v>
      </c>
      <c r="B13" s="3" t="s">
        <v>35</v>
      </c>
      <c r="C13" s="4" t="s">
        <v>13</v>
      </c>
      <c r="D13" s="5" t="s">
        <v>19</v>
      </c>
      <c r="E13" s="4" t="s">
        <v>12</v>
      </c>
      <c r="F13" s="6" t="s">
        <v>47</v>
      </c>
      <c r="G13" s="7">
        <v>44888</v>
      </c>
      <c r="H13" s="8" t="s">
        <v>57</v>
      </c>
      <c r="I13" s="9">
        <v>1</v>
      </c>
      <c r="J13" s="10">
        <v>65</v>
      </c>
      <c r="K13" s="10"/>
      <c r="L13" s="10">
        <f t="shared" si="0"/>
        <v>65</v>
      </c>
    </row>
    <row r="14" spans="1:12" x14ac:dyDescent="0.3">
      <c r="A14" s="3" t="s">
        <v>26</v>
      </c>
      <c r="B14" s="3" t="s">
        <v>38</v>
      </c>
      <c r="C14" s="4" t="s">
        <v>46</v>
      </c>
      <c r="D14" s="5" t="s">
        <v>19</v>
      </c>
      <c r="E14" s="4" t="s">
        <v>11</v>
      </c>
      <c r="F14" s="6" t="s">
        <v>48</v>
      </c>
      <c r="G14" s="7">
        <v>44888</v>
      </c>
      <c r="H14" s="8" t="s">
        <v>60</v>
      </c>
      <c r="I14" s="9">
        <v>8</v>
      </c>
      <c r="J14" s="10">
        <v>80</v>
      </c>
      <c r="K14" s="10"/>
      <c r="L14" s="10">
        <f t="shared" si="0"/>
        <v>640</v>
      </c>
    </row>
    <row r="15" spans="1:12" x14ac:dyDescent="0.3">
      <c r="A15" s="3" t="s">
        <v>24</v>
      </c>
      <c r="B15" s="3" t="s">
        <v>36</v>
      </c>
      <c r="C15" s="4" t="s">
        <v>46</v>
      </c>
      <c r="D15" s="5" t="s">
        <v>19</v>
      </c>
      <c r="E15" s="4" t="s">
        <v>11</v>
      </c>
      <c r="F15" s="6" t="s">
        <v>48</v>
      </c>
      <c r="G15" s="7">
        <v>44882</v>
      </c>
      <c r="H15" s="8" t="s">
        <v>58</v>
      </c>
      <c r="I15" s="9">
        <v>6</v>
      </c>
      <c r="J15" s="10">
        <v>80</v>
      </c>
      <c r="K15" s="10"/>
      <c r="L15" s="10">
        <f t="shared" si="0"/>
        <v>480</v>
      </c>
    </row>
    <row r="16" spans="1:12" x14ac:dyDescent="0.3">
      <c r="A16" s="11" t="s">
        <v>14</v>
      </c>
      <c r="B16" s="11"/>
      <c r="C16" s="11"/>
      <c r="D16" s="11"/>
      <c r="E16" s="11"/>
      <c r="F16" s="11"/>
      <c r="G16" s="11"/>
      <c r="H16" s="12"/>
      <c r="I16" s="13">
        <f>SUM(I2:I15)</f>
        <v>54</v>
      </c>
      <c r="J16" s="14"/>
      <c r="K16" s="14"/>
      <c r="L16" s="15">
        <f>SUM(L2:L15)</f>
        <v>4170</v>
      </c>
    </row>
    <row r="17" spans="2:12" x14ac:dyDescent="0.3">
      <c r="B17" s="3"/>
      <c r="C17" s="4"/>
      <c r="D17" s="3"/>
      <c r="E17" s="4"/>
      <c r="F17" s="6"/>
      <c r="G17" s="7"/>
      <c r="H17" s="16"/>
      <c r="I17" s="9"/>
      <c r="L17" s="10"/>
    </row>
    <row r="18" spans="2:12" x14ac:dyDescent="0.3">
      <c r="H18" s="8"/>
    </row>
    <row r="19" spans="2:12" x14ac:dyDescent="0.3">
      <c r="H19" s="16"/>
      <c r="K19" s="17" t="s">
        <v>15</v>
      </c>
      <c r="L19" s="18">
        <f>L16</f>
        <v>4170</v>
      </c>
    </row>
    <row r="20" spans="2:12" x14ac:dyDescent="0.3">
      <c r="H20" s="19"/>
      <c r="K20" s="17" t="s">
        <v>16</v>
      </c>
      <c r="L20" s="18">
        <f>L19*0.18</f>
        <v>750.6</v>
      </c>
    </row>
    <row r="21" spans="2:12" x14ac:dyDescent="0.3">
      <c r="H21" s="16"/>
      <c r="K21" s="20" t="s">
        <v>15</v>
      </c>
      <c r="L21" s="21">
        <f>L19+L20</f>
        <v>4920.6000000000004</v>
      </c>
    </row>
  </sheetData>
  <autoFilter ref="A1:L16" xr:uid="{ED7A0ECA-8635-46F2-8FB5-EA07C02F1804}">
    <sortState xmlns:xlrd2="http://schemas.microsoft.com/office/spreadsheetml/2017/richdata2" ref="A2:L16">
      <sortCondition ref="B1:B16"/>
    </sortState>
  </autoFilter>
  <phoneticPr fontId="7" type="noConversion"/>
  <conditionalFormatting sqref="B16:B21 B1">
    <cfRule type="duplicateValues" dxfId="6" priority="3"/>
  </conditionalFormatting>
  <conditionalFormatting sqref="B16:B21">
    <cfRule type="duplicateValues" dxfId="5" priority="4"/>
  </conditionalFormatting>
  <conditionalFormatting sqref="H19:H20 H17">
    <cfRule type="duplicateValues" dxfId="4" priority="2"/>
  </conditionalFormatting>
  <conditionalFormatting sqref="H19:H21 H1:H17">
    <cfRule type="duplicateValues" dxfId="3" priority="5"/>
  </conditionalFormatting>
  <conditionalFormatting sqref="H1:H21">
    <cfRule type="duplicateValues" dxfId="2" priority="102"/>
  </conditionalFormatting>
  <conditionalFormatting sqref="B1:B21">
    <cfRule type="duplicateValues" dxfId="1" priority="104"/>
  </conditionalFormatting>
  <conditionalFormatting sqref="B2:B15">
    <cfRule type="duplicateValues" dxfId="0" priority="10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Fernandez</dc:creator>
  <cp:lastModifiedBy>Renzo Otero (PLX-LIM)</cp:lastModifiedBy>
  <dcterms:created xsi:type="dcterms:W3CDTF">2022-10-17T15:07:59Z</dcterms:created>
  <dcterms:modified xsi:type="dcterms:W3CDTF">2022-12-23T17:09:49Z</dcterms:modified>
</cp:coreProperties>
</file>