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ackup - Andy Villafana\ESCRITORIO\"/>
    </mc:Choice>
  </mc:AlternateContent>
  <bookViews>
    <workbookView xWindow="0" yWindow="0" windowWidth="20490" windowHeight="7050" activeTab="3"/>
  </bookViews>
  <sheets>
    <sheet name="01-03-2017 " sheetId="5" r:id="rId1"/>
    <sheet name="02-03-2017" sheetId="4" r:id="rId2"/>
    <sheet name="03-03-2017 " sheetId="6" r:id="rId3"/>
    <sheet name="06-03-2017 " sheetId="7" r:id="rId4"/>
    <sheet name="07-03-2017" sheetId="8" r:id="rId5"/>
    <sheet name="08-03-2017 " sheetId="9" r:id="rId6"/>
    <sheet name="09-03-2017 " sheetId="10" r:id="rId7"/>
    <sheet name="10-03-2017 " sheetId="11" r:id="rId8"/>
    <sheet name="13-03-2017" sheetId="12" r:id="rId9"/>
    <sheet name="14-03-2017 " sheetId="13" r:id="rId10"/>
    <sheet name="15-03-2017 " sheetId="14" r:id="rId11"/>
    <sheet name="16-03-2017 " sheetId="15" r:id="rId12"/>
    <sheet name="17-03-2017 " sheetId="16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6" l="1"/>
  <c r="I38" i="16" s="1"/>
  <c r="I8" i="15" l="1"/>
  <c r="I37" i="15" s="1"/>
  <c r="I11" i="14" l="1"/>
  <c r="I9" i="13"/>
  <c r="I39" i="13" s="1"/>
  <c r="I40" i="14"/>
  <c r="I16" i="12" l="1"/>
  <c r="I39" i="12"/>
  <c r="I12" i="11" l="1"/>
  <c r="I12" i="10"/>
  <c r="I36" i="11"/>
  <c r="I34" i="10"/>
  <c r="I9" i="9" l="1"/>
  <c r="I34" i="9" s="1"/>
  <c r="I36" i="8"/>
  <c r="I11" i="8"/>
  <c r="I11" i="7"/>
  <c r="I36" i="7" s="1"/>
  <c r="I12" i="6" l="1"/>
  <c r="I37" i="6"/>
  <c r="I16" i="4" l="1"/>
  <c r="I33" i="5"/>
  <c r="I14" i="5"/>
  <c r="I35" i="4" l="1"/>
</calcChain>
</file>

<file path=xl/comments1.xml><?xml version="1.0" encoding="utf-8"?>
<comments xmlns="http://schemas.openxmlformats.org/spreadsheetml/2006/main">
  <authors>
    <author>Jonathan Muñoz Aleman</author>
  </authors>
  <commentList>
    <comment ref="F4" authorId="0" shapeId="0">
      <text>
        <r>
          <rPr>
            <b/>
            <sz val="9"/>
            <color indexed="81"/>
            <rFont val="Tahoma"/>
            <charset val="1"/>
          </rPr>
          <t>Puede ser:</t>
        </r>
        <r>
          <rPr>
            <sz val="9"/>
            <color indexed="81"/>
            <rFont val="Tahoma"/>
            <charset val="1"/>
          </rPr>
          <t xml:space="preserve">
Gestión
Desarrollo
Soporte de Sistemas
Soporte Técnico</t>
        </r>
      </text>
    </comment>
    <comment ref="G4" authorId="0" shapeId="0">
      <text>
        <r>
          <rPr>
            <b/>
            <sz val="9"/>
            <color indexed="81"/>
            <rFont val="Tahoma"/>
            <charset val="1"/>
          </rPr>
          <t>Sólo para Soporte de Sistemas. Puede ser:</t>
        </r>
        <r>
          <rPr>
            <sz val="9"/>
            <color indexed="81"/>
            <rFont val="Tahoma"/>
            <charset val="1"/>
          </rPr>
          <t xml:space="preserve">
Análisis de Información
Consultas
Bugs
Help Desk
Otros</t>
        </r>
      </text>
    </comment>
  </commentList>
</comments>
</file>

<file path=xl/comments10.xml><?xml version="1.0" encoding="utf-8"?>
<comments xmlns="http://schemas.openxmlformats.org/spreadsheetml/2006/main">
  <authors>
    <author>Jonathan Muñoz Aleman</author>
  </authors>
  <commentList>
    <comment ref="F4" authorId="0" shapeId="0">
      <text>
        <r>
          <rPr>
            <b/>
            <sz val="9"/>
            <color indexed="81"/>
            <rFont val="Tahoma"/>
            <charset val="1"/>
          </rPr>
          <t>Puede ser:</t>
        </r>
        <r>
          <rPr>
            <sz val="9"/>
            <color indexed="81"/>
            <rFont val="Tahoma"/>
            <charset val="1"/>
          </rPr>
          <t xml:space="preserve">
Gestión
Desarrollo
Soporte de Sistemas
Soporte Técnico</t>
        </r>
      </text>
    </comment>
    <comment ref="G4" authorId="0" shapeId="0">
      <text>
        <r>
          <rPr>
            <b/>
            <sz val="9"/>
            <color indexed="81"/>
            <rFont val="Tahoma"/>
            <charset val="1"/>
          </rPr>
          <t>Sólo para Soporte de Sistemas. Puede ser:</t>
        </r>
        <r>
          <rPr>
            <sz val="9"/>
            <color indexed="81"/>
            <rFont val="Tahoma"/>
            <charset val="1"/>
          </rPr>
          <t xml:space="preserve">
Análisis de Información
Consultas
Bugs
Help Desk
Otros</t>
        </r>
      </text>
    </comment>
  </commentList>
</comments>
</file>

<file path=xl/comments11.xml><?xml version="1.0" encoding="utf-8"?>
<comments xmlns="http://schemas.openxmlformats.org/spreadsheetml/2006/main">
  <authors>
    <author>Jonathan Muñoz Aleman</author>
  </authors>
  <commentList>
    <comment ref="F4" authorId="0" shapeId="0">
      <text>
        <r>
          <rPr>
            <b/>
            <sz val="9"/>
            <color indexed="81"/>
            <rFont val="Tahoma"/>
            <charset val="1"/>
          </rPr>
          <t>Puede ser:</t>
        </r>
        <r>
          <rPr>
            <sz val="9"/>
            <color indexed="81"/>
            <rFont val="Tahoma"/>
            <charset val="1"/>
          </rPr>
          <t xml:space="preserve">
Gestión
Desarrollo
Soporte de Sistemas
Soporte Técnico</t>
        </r>
      </text>
    </comment>
    <comment ref="G4" authorId="0" shapeId="0">
      <text>
        <r>
          <rPr>
            <b/>
            <sz val="9"/>
            <color indexed="81"/>
            <rFont val="Tahoma"/>
            <charset val="1"/>
          </rPr>
          <t>Sólo para Soporte de Sistemas. Puede ser:</t>
        </r>
        <r>
          <rPr>
            <sz val="9"/>
            <color indexed="81"/>
            <rFont val="Tahoma"/>
            <charset val="1"/>
          </rPr>
          <t xml:space="preserve">
Análisis de Información
Consultas
Bugs
Help Desk
Otros</t>
        </r>
      </text>
    </comment>
  </commentList>
</comments>
</file>

<file path=xl/comments12.xml><?xml version="1.0" encoding="utf-8"?>
<comments xmlns="http://schemas.openxmlformats.org/spreadsheetml/2006/main">
  <authors>
    <author>Jonathan Muñoz Aleman</author>
  </authors>
  <commentList>
    <comment ref="F4" authorId="0" shapeId="0">
      <text>
        <r>
          <rPr>
            <b/>
            <sz val="9"/>
            <color indexed="81"/>
            <rFont val="Tahoma"/>
            <charset val="1"/>
          </rPr>
          <t>Puede ser:</t>
        </r>
        <r>
          <rPr>
            <sz val="9"/>
            <color indexed="81"/>
            <rFont val="Tahoma"/>
            <charset val="1"/>
          </rPr>
          <t xml:space="preserve">
Gestión
Desarrollo
Soporte de Sistemas
Soporte Técnico</t>
        </r>
      </text>
    </comment>
    <comment ref="G4" authorId="0" shapeId="0">
      <text>
        <r>
          <rPr>
            <b/>
            <sz val="9"/>
            <color indexed="81"/>
            <rFont val="Tahoma"/>
            <charset val="1"/>
          </rPr>
          <t>Sólo para Soporte de Sistemas. Puede ser:</t>
        </r>
        <r>
          <rPr>
            <sz val="9"/>
            <color indexed="81"/>
            <rFont val="Tahoma"/>
            <charset val="1"/>
          </rPr>
          <t xml:space="preserve">
Análisis de Información
Consultas
Bugs
Help Desk
Otros</t>
        </r>
      </text>
    </comment>
  </commentList>
</comments>
</file>

<file path=xl/comments13.xml><?xml version="1.0" encoding="utf-8"?>
<comments xmlns="http://schemas.openxmlformats.org/spreadsheetml/2006/main">
  <authors>
    <author>Jonathan Muñoz Aleman</author>
  </authors>
  <commentList>
    <comment ref="F4" authorId="0" shapeId="0">
      <text>
        <r>
          <rPr>
            <b/>
            <sz val="9"/>
            <color indexed="81"/>
            <rFont val="Tahoma"/>
            <charset val="1"/>
          </rPr>
          <t>Puede ser:</t>
        </r>
        <r>
          <rPr>
            <sz val="9"/>
            <color indexed="81"/>
            <rFont val="Tahoma"/>
            <charset val="1"/>
          </rPr>
          <t xml:space="preserve">
Gestión
Desarrollo
Soporte de Sistemas
Soporte Técnico</t>
        </r>
      </text>
    </comment>
    <comment ref="G4" authorId="0" shapeId="0">
      <text>
        <r>
          <rPr>
            <b/>
            <sz val="9"/>
            <color indexed="81"/>
            <rFont val="Tahoma"/>
            <charset val="1"/>
          </rPr>
          <t>Sólo para Soporte de Sistemas. Puede ser:</t>
        </r>
        <r>
          <rPr>
            <sz val="9"/>
            <color indexed="81"/>
            <rFont val="Tahoma"/>
            <charset val="1"/>
          </rPr>
          <t xml:space="preserve">
Análisis de Información
Consultas
Bugs
Help Desk
Otros</t>
        </r>
      </text>
    </comment>
  </commentList>
</comments>
</file>

<file path=xl/comments2.xml><?xml version="1.0" encoding="utf-8"?>
<comments xmlns="http://schemas.openxmlformats.org/spreadsheetml/2006/main">
  <authors>
    <author>Jonathan Muñoz Aleman</author>
  </authors>
  <commentList>
    <comment ref="F4" authorId="0" shapeId="0">
      <text>
        <r>
          <rPr>
            <b/>
            <sz val="9"/>
            <color indexed="81"/>
            <rFont val="Tahoma"/>
            <charset val="1"/>
          </rPr>
          <t>Puede ser:</t>
        </r>
        <r>
          <rPr>
            <sz val="9"/>
            <color indexed="81"/>
            <rFont val="Tahoma"/>
            <charset val="1"/>
          </rPr>
          <t xml:space="preserve">
Gestión
Desarrollo
Soporte de Sistemas
Soporte Técnico</t>
        </r>
      </text>
    </comment>
    <comment ref="G4" authorId="0" shapeId="0">
      <text>
        <r>
          <rPr>
            <b/>
            <sz val="9"/>
            <color indexed="81"/>
            <rFont val="Tahoma"/>
            <charset val="1"/>
          </rPr>
          <t>Sólo para Soporte de Sistemas. Puede ser:</t>
        </r>
        <r>
          <rPr>
            <sz val="9"/>
            <color indexed="81"/>
            <rFont val="Tahoma"/>
            <charset val="1"/>
          </rPr>
          <t xml:space="preserve">
Análisis de Información
Consultas
Bugs
Help Desk
Otros</t>
        </r>
      </text>
    </comment>
  </commentList>
</comments>
</file>

<file path=xl/comments3.xml><?xml version="1.0" encoding="utf-8"?>
<comments xmlns="http://schemas.openxmlformats.org/spreadsheetml/2006/main">
  <authors>
    <author>Jonathan Muñoz Aleman</author>
  </authors>
  <commentList>
    <comment ref="F4" authorId="0" shapeId="0">
      <text>
        <r>
          <rPr>
            <b/>
            <sz val="9"/>
            <color indexed="81"/>
            <rFont val="Tahoma"/>
            <charset val="1"/>
          </rPr>
          <t>Puede ser:</t>
        </r>
        <r>
          <rPr>
            <sz val="9"/>
            <color indexed="81"/>
            <rFont val="Tahoma"/>
            <charset val="1"/>
          </rPr>
          <t xml:space="preserve">
Gestión
Desarrollo
Soporte de Sistemas
Soporte Técnico</t>
        </r>
      </text>
    </comment>
    <comment ref="G4" authorId="0" shapeId="0">
      <text>
        <r>
          <rPr>
            <b/>
            <sz val="9"/>
            <color indexed="81"/>
            <rFont val="Tahoma"/>
            <charset val="1"/>
          </rPr>
          <t>Sólo para Soporte de Sistemas. Puede ser:</t>
        </r>
        <r>
          <rPr>
            <sz val="9"/>
            <color indexed="81"/>
            <rFont val="Tahoma"/>
            <charset val="1"/>
          </rPr>
          <t xml:space="preserve">
Análisis de Información
Consultas
Bugs
Help Desk
Otros</t>
        </r>
      </text>
    </comment>
  </commentList>
</comments>
</file>

<file path=xl/comments4.xml><?xml version="1.0" encoding="utf-8"?>
<comments xmlns="http://schemas.openxmlformats.org/spreadsheetml/2006/main">
  <authors>
    <author>Jonathan Muñoz Aleman</author>
  </authors>
  <commentList>
    <comment ref="F4" authorId="0" shapeId="0">
      <text>
        <r>
          <rPr>
            <b/>
            <sz val="9"/>
            <color indexed="81"/>
            <rFont val="Tahoma"/>
            <charset val="1"/>
          </rPr>
          <t>Puede ser:</t>
        </r>
        <r>
          <rPr>
            <sz val="9"/>
            <color indexed="81"/>
            <rFont val="Tahoma"/>
            <charset val="1"/>
          </rPr>
          <t xml:space="preserve">
Gestión
Desarrollo
Soporte de Sistemas
Soporte Técnico</t>
        </r>
      </text>
    </comment>
    <comment ref="G4" authorId="0" shapeId="0">
      <text>
        <r>
          <rPr>
            <b/>
            <sz val="9"/>
            <color indexed="81"/>
            <rFont val="Tahoma"/>
            <charset val="1"/>
          </rPr>
          <t>Sólo para Soporte de Sistemas. Puede ser:</t>
        </r>
        <r>
          <rPr>
            <sz val="9"/>
            <color indexed="81"/>
            <rFont val="Tahoma"/>
            <charset val="1"/>
          </rPr>
          <t xml:space="preserve">
Análisis de Información
Consultas
Bugs
Help Desk
Otros</t>
        </r>
      </text>
    </comment>
  </commentList>
</comments>
</file>

<file path=xl/comments5.xml><?xml version="1.0" encoding="utf-8"?>
<comments xmlns="http://schemas.openxmlformats.org/spreadsheetml/2006/main">
  <authors>
    <author>Jonathan Muñoz Aleman</author>
  </authors>
  <commentList>
    <comment ref="F4" authorId="0" shapeId="0">
      <text>
        <r>
          <rPr>
            <b/>
            <sz val="9"/>
            <color indexed="81"/>
            <rFont val="Tahoma"/>
            <charset val="1"/>
          </rPr>
          <t>Puede ser:</t>
        </r>
        <r>
          <rPr>
            <sz val="9"/>
            <color indexed="81"/>
            <rFont val="Tahoma"/>
            <charset val="1"/>
          </rPr>
          <t xml:space="preserve">
Gestión
Desarrollo
Soporte de Sistemas
Soporte Técnico</t>
        </r>
      </text>
    </comment>
    <comment ref="G4" authorId="0" shapeId="0">
      <text>
        <r>
          <rPr>
            <b/>
            <sz val="9"/>
            <color indexed="81"/>
            <rFont val="Tahoma"/>
            <charset val="1"/>
          </rPr>
          <t>Sólo para Soporte de Sistemas. Puede ser:</t>
        </r>
        <r>
          <rPr>
            <sz val="9"/>
            <color indexed="81"/>
            <rFont val="Tahoma"/>
            <charset val="1"/>
          </rPr>
          <t xml:space="preserve">
Análisis de Información
Consultas
Bugs
Help Desk
Otros</t>
        </r>
      </text>
    </comment>
  </commentList>
</comments>
</file>

<file path=xl/comments6.xml><?xml version="1.0" encoding="utf-8"?>
<comments xmlns="http://schemas.openxmlformats.org/spreadsheetml/2006/main">
  <authors>
    <author>Jonathan Muñoz Aleman</author>
  </authors>
  <commentList>
    <comment ref="F4" authorId="0" shapeId="0">
      <text>
        <r>
          <rPr>
            <b/>
            <sz val="9"/>
            <color indexed="81"/>
            <rFont val="Tahoma"/>
            <charset val="1"/>
          </rPr>
          <t>Puede ser:</t>
        </r>
        <r>
          <rPr>
            <sz val="9"/>
            <color indexed="81"/>
            <rFont val="Tahoma"/>
            <charset val="1"/>
          </rPr>
          <t xml:space="preserve">
Gestión
Desarrollo
Soporte de Sistemas
Soporte Técnico</t>
        </r>
      </text>
    </comment>
    <comment ref="G4" authorId="0" shapeId="0">
      <text>
        <r>
          <rPr>
            <b/>
            <sz val="9"/>
            <color indexed="81"/>
            <rFont val="Tahoma"/>
            <charset val="1"/>
          </rPr>
          <t>Sólo para Soporte de Sistemas. Puede ser:</t>
        </r>
        <r>
          <rPr>
            <sz val="9"/>
            <color indexed="81"/>
            <rFont val="Tahoma"/>
            <charset val="1"/>
          </rPr>
          <t xml:space="preserve">
Análisis de Información
Consultas
Bugs
Help Desk
Otros</t>
        </r>
      </text>
    </comment>
  </commentList>
</comments>
</file>

<file path=xl/comments7.xml><?xml version="1.0" encoding="utf-8"?>
<comments xmlns="http://schemas.openxmlformats.org/spreadsheetml/2006/main">
  <authors>
    <author>Jonathan Muñoz Aleman</author>
  </authors>
  <commentList>
    <comment ref="F4" authorId="0" shapeId="0">
      <text>
        <r>
          <rPr>
            <b/>
            <sz val="9"/>
            <color indexed="81"/>
            <rFont val="Tahoma"/>
            <charset val="1"/>
          </rPr>
          <t>Puede ser:</t>
        </r>
        <r>
          <rPr>
            <sz val="9"/>
            <color indexed="81"/>
            <rFont val="Tahoma"/>
            <charset val="1"/>
          </rPr>
          <t xml:space="preserve">
Gestión
Desarrollo
Soporte de Sistemas
Soporte Técnico</t>
        </r>
      </text>
    </comment>
    <comment ref="G4" authorId="0" shapeId="0">
      <text>
        <r>
          <rPr>
            <b/>
            <sz val="9"/>
            <color indexed="81"/>
            <rFont val="Tahoma"/>
            <charset val="1"/>
          </rPr>
          <t>Sólo para Soporte de Sistemas. Puede ser:</t>
        </r>
        <r>
          <rPr>
            <sz val="9"/>
            <color indexed="81"/>
            <rFont val="Tahoma"/>
            <charset val="1"/>
          </rPr>
          <t xml:space="preserve">
Análisis de Información
Consultas
Bugs
Help Desk
Otros</t>
        </r>
      </text>
    </comment>
  </commentList>
</comments>
</file>

<file path=xl/comments8.xml><?xml version="1.0" encoding="utf-8"?>
<comments xmlns="http://schemas.openxmlformats.org/spreadsheetml/2006/main">
  <authors>
    <author>Jonathan Muñoz Aleman</author>
  </authors>
  <commentList>
    <comment ref="F4" authorId="0" shapeId="0">
      <text>
        <r>
          <rPr>
            <b/>
            <sz val="9"/>
            <color indexed="81"/>
            <rFont val="Tahoma"/>
            <charset val="1"/>
          </rPr>
          <t>Puede ser:</t>
        </r>
        <r>
          <rPr>
            <sz val="9"/>
            <color indexed="81"/>
            <rFont val="Tahoma"/>
            <charset val="1"/>
          </rPr>
          <t xml:space="preserve">
Gestión
Desarrollo
Soporte de Sistemas
Soporte Técnico</t>
        </r>
      </text>
    </comment>
    <comment ref="G4" authorId="0" shapeId="0">
      <text>
        <r>
          <rPr>
            <b/>
            <sz val="9"/>
            <color indexed="81"/>
            <rFont val="Tahoma"/>
            <charset val="1"/>
          </rPr>
          <t>Sólo para Soporte de Sistemas. Puede ser:</t>
        </r>
        <r>
          <rPr>
            <sz val="9"/>
            <color indexed="81"/>
            <rFont val="Tahoma"/>
            <charset val="1"/>
          </rPr>
          <t xml:space="preserve">
Análisis de Información
Consultas
Bugs
Help Desk
Otros</t>
        </r>
      </text>
    </comment>
  </commentList>
</comments>
</file>

<file path=xl/comments9.xml><?xml version="1.0" encoding="utf-8"?>
<comments xmlns="http://schemas.openxmlformats.org/spreadsheetml/2006/main">
  <authors>
    <author>Jonathan Muñoz Aleman</author>
  </authors>
  <commentList>
    <comment ref="F4" authorId="0" shapeId="0">
      <text>
        <r>
          <rPr>
            <b/>
            <sz val="9"/>
            <color indexed="81"/>
            <rFont val="Tahoma"/>
            <charset val="1"/>
          </rPr>
          <t>Puede ser:</t>
        </r>
        <r>
          <rPr>
            <sz val="9"/>
            <color indexed="81"/>
            <rFont val="Tahoma"/>
            <charset val="1"/>
          </rPr>
          <t xml:space="preserve">
Gestión
Desarrollo
Soporte de Sistemas
Soporte Técnico</t>
        </r>
      </text>
    </comment>
    <comment ref="G4" authorId="0" shapeId="0">
      <text>
        <r>
          <rPr>
            <b/>
            <sz val="9"/>
            <color indexed="81"/>
            <rFont val="Tahoma"/>
            <charset val="1"/>
          </rPr>
          <t>Sólo para Soporte de Sistemas. Puede ser:</t>
        </r>
        <r>
          <rPr>
            <sz val="9"/>
            <color indexed="81"/>
            <rFont val="Tahoma"/>
            <charset val="1"/>
          </rPr>
          <t xml:space="preserve">
Análisis de Información
Consultas
Bugs
Help Desk
Otros</t>
        </r>
      </text>
    </comment>
  </commentList>
</comments>
</file>

<file path=xl/sharedStrings.xml><?xml version="1.0" encoding="utf-8"?>
<sst xmlns="http://schemas.openxmlformats.org/spreadsheetml/2006/main" count="621" uniqueCount="133">
  <si>
    <t>#</t>
  </si>
  <si>
    <t>Requerimiento</t>
  </si>
  <si>
    <t>Observaciones</t>
  </si>
  <si>
    <t>Usuario</t>
  </si>
  <si>
    <t>Empresa</t>
  </si>
  <si>
    <t>Fecha</t>
  </si>
  <si>
    <t>Minutos</t>
  </si>
  <si>
    <t>Total:</t>
  </si>
  <si>
    <t>Clasificación</t>
  </si>
  <si>
    <t>Matriz de Distribución de Trabajo</t>
  </si>
  <si>
    <t>Jonathan Muñoz - Coordinador de TI</t>
  </si>
  <si>
    <t>Tipo</t>
  </si>
  <si>
    <t>Desarrollo</t>
  </si>
  <si>
    <t>Jonathan Muñoz</t>
  </si>
  <si>
    <t>Irma Lopez</t>
  </si>
  <si>
    <t>Módulo</t>
  </si>
  <si>
    <t>Contabilidad</t>
  </si>
  <si>
    <t>Port Logistics</t>
  </si>
  <si>
    <t>Facturación</t>
  </si>
  <si>
    <t>Soporte de Sistemas</t>
  </si>
  <si>
    <t>Help Desk</t>
  </si>
  <si>
    <t>Gilda Castillo</t>
  </si>
  <si>
    <t>Andrés Lopez</t>
  </si>
  <si>
    <t>Luis Barreto</t>
  </si>
  <si>
    <t>Cobranzas</t>
  </si>
  <si>
    <t>Puertos del Pacífico</t>
  </si>
  <si>
    <t>SIC</t>
  </si>
  <si>
    <t>Análisis y Corrección de Reporte Semanal de Stock de Hielo</t>
  </si>
  <si>
    <t>Consultas</t>
  </si>
  <si>
    <t>Generación de Estados de Ganancias y Perdidas según Configuración por Centros de Costos.</t>
  </si>
  <si>
    <t>Configuración de Envío de Factura Especifica a la Suite Electrónica</t>
  </si>
  <si>
    <t>Desarrollo de Ventana de Planilla de Trabajadores en Producción de Hielo</t>
  </si>
  <si>
    <t>Actualización de estados creados en Liquidaciones  a Letras Por Canje que han sido Anuladas.</t>
  </si>
  <si>
    <t>Generación de Reporte Anual 2016 de Kardex de Petróleo correspondiente (Archivo Excel).</t>
  </si>
  <si>
    <t>Matarani</t>
  </si>
  <si>
    <t>Pruebas Unitarias de Ventana de Planilla de Trabajadores en Producción de Hielo</t>
  </si>
  <si>
    <t>Análisis de Información de Planilla de Trabajadores.</t>
  </si>
  <si>
    <t>Fanny Terrones</t>
  </si>
  <si>
    <t>Reynaldo Morales</t>
  </si>
  <si>
    <t>Ventana Mantenimiento de Correlativo de Documentos</t>
  </si>
  <si>
    <t>Consulta de Edición de Centros de Costos no permitido por Cuentas que ya tienen configuradas como activo el Flag Cencos</t>
  </si>
  <si>
    <t>Consulta de Implementación de Generación de Comprobantes de Retención a partir de un Canje de Letras.</t>
  </si>
  <si>
    <t>Implementación de Funcionalidad de Correlativos de Documentos en el Registro de E/S de Petróleo.</t>
  </si>
  <si>
    <t>Pruebas Unitarias correspondiente a Correlativos de Documentos en Registro de Ticket´s.</t>
  </si>
  <si>
    <t>Actualización de Ventana de Maestro de Camiones</t>
  </si>
  <si>
    <t>Actualización de Ventana de Maestro de Transportistas</t>
  </si>
  <si>
    <t>Correción en Visualización de registro de Entrada y Salida de Almacén de Pescado.</t>
  </si>
  <si>
    <t>Pruebas Unitarias referente al registro y consulta de Camiones y Transportitas</t>
  </si>
  <si>
    <t>Mejora en funcionalidad del botón eliminar en registros de tickets en Entrada y Salida de Almacén de Petróleo.</t>
  </si>
  <si>
    <t>Actualización de estado de Clientes Varios en la Visualización de Consulta de Clientes en Reporte Contable de Documentos Pendientes.</t>
  </si>
  <si>
    <t>Creación de Procedimiento Almacenado "SP_REPORTE_PLANILLA_SEMANA"</t>
  </si>
  <si>
    <t>Miguel Herrera</t>
  </si>
  <si>
    <t>Creación y Diseño de Datawindow referenete a SP_REPORTE_PLANILLA_SEMANA</t>
  </si>
  <si>
    <t>Creación e Ventana de Reporte de Planilla Semanal por Trabajador</t>
  </si>
  <si>
    <t>Mejora de Funcionalidad en Ventana de Control de Stock de Almacen de Pescado</t>
  </si>
  <si>
    <t>Pruebas Unitarias de Impresión Formato Reporte Planilla de Almacén de Pescado</t>
  </si>
  <si>
    <t>Creación de Datawindow de Maestro de Clientes</t>
  </si>
  <si>
    <t>Actualización en Mejoras de Ventana de Listado y Registro  de Clientes</t>
  </si>
  <si>
    <t>Registro de Entrada considerando si el ingreso es por tipo de planta de conserva,maquila o harina.</t>
  </si>
  <si>
    <t xml:space="preserve">Análisis de Información de Stock de Almacén por diferentes plantas </t>
  </si>
  <si>
    <t>Port Logistic´s</t>
  </si>
  <si>
    <t>Error en Generación de asientos contables por BL (Conocimiento de Embarque asociado a una referencia).</t>
  </si>
  <si>
    <t>Configuración de envío de Notas de Débito de la serie FL02 a la Suite Electrónica</t>
  </si>
  <si>
    <t>Tania Reyes</t>
  </si>
  <si>
    <t>Análisis y Creación de procedimiento almacenado para migrar la clase de activos fijos de archivo excel a tabla "CON_GRUPO_ACTIVO_FIJO".</t>
  </si>
  <si>
    <t>Análisis y Creación de procedimiento almacenado para migrar los activos fijos de archivo excel a tabla "PUB_PERSONAS".</t>
  </si>
  <si>
    <t>Validación de la información migrada de activos fijos a la base de datos.</t>
  </si>
  <si>
    <t>Soporte de Sistema</t>
  </si>
  <si>
    <t>Mantenimiento de Cuentas y Centros de Costos en Configuración de EEFF</t>
  </si>
  <si>
    <t>Creación de Query para mostrar reporte de Saldos por Cuenta Contable según Item especifico de EE.FF</t>
  </si>
  <si>
    <t>Creación de Query para mostrar reporte de Saldos por Centro de Costo según Item específico de EE.FF</t>
  </si>
  <si>
    <t>Remigración de Cuentas Contables a la Base de datos y Actualización de Item´s de EE.FF en GYP.</t>
  </si>
  <si>
    <t>Jhonatan Muñoz</t>
  </si>
  <si>
    <t>Gestión</t>
  </si>
  <si>
    <t>Reunión de Área: Pendientes y Reorganización de Actividades.</t>
  </si>
  <si>
    <t>Presentación Interna de  Actualizaciones solicitadas en el Módulo. (Incluye Observaciones)</t>
  </si>
  <si>
    <t>Levantamiento de Observaciones</t>
  </si>
  <si>
    <t>Miguel Peceros</t>
  </si>
  <si>
    <t>IBT</t>
  </si>
  <si>
    <t>Configuración de Cuentas Contables en EyG para validación de información en Reporte de EE.FF</t>
  </si>
  <si>
    <t>Junior Ramirez</t>
  </si>
  <si>
    <t>Actualización de Sistema SIC  (Módulo de Petróleo)</t>
  </si>
  <si>
    <t>Actualización de Sistema SIC  (Módulo de Hielo)</t>
  </si>
  <si>
    <t>Desarrollo de Procedimiento Almacenado para mostrar detalle de Saldos por Cuenta Contable y Centro de Costo.</t>
  </si>
  <si>
    <t>Desarrollo y diseño de datawindow referente a Procedimiento Almacenado para mostrar detalle de Saldos por Cuenta Contable y Centro de Costo.</t>
  </si>
  <si>
    <t>Desarrollo de Ventana referente al detalle de Saldos por Cuenta Contable y Centro de Costo en Configuración de EEFF.</t>
  </si>
  <si>
    <t>Pruebas de Funcionalidad respecto a la visualización de Saldos por Cuenta Contable y Centro de Costo en Configuración de EEFF.</t>
  </si>
  <si>
    <t>Configuración de Cuentas Contables en EyG para Validación de información en Reporte de EE.FF - Parte II</t>
  </si>
  <si>
    <t>Validación de Información de Detalle de Saldos por Cuenta Contable y Centro de Costos con los Valores de Estados Financieros</t>
  </si>
  <si>
    <t>Actualización Reporte de EE.FF: Creación y Diseño de datawindow que muestra item de EE.FF según tipo de Reporte.</t>
  </si>
  <si>
    <t>Actualización Reporte de EE.FF: Mostrar Detalle de Saldos de Cuentas Contables x Centro de Costos en Reporte de EE.FF</t>
  </si>
  <si>
    <t>Análisis de Información de Detalle de Saldos por Cuenta Contable y Centro de Costos con los Valores de Estados Financieros</t>
  </si>
  <si>
    <t>Actualización Reporte de EE.FF: Mostrar Formato de Impresión de Reporte de EEFF</t>
  </si>
  <si>
    <t>Pruebas de Funcionalidad de Reporte de EE.FF</t>
  </si>
  <si>
    <t>Liberación de Actualizaciones con respecto a la Ventana de Maestro de Personas (Clientes y  Proveedores)</t>
  </si>
  <si>
    <t>Facturacion</t>
  </si>
  <si>
    <t>Información sobre Actualización de Ventana Maestro de Clientes</t>
  </si>
  <si>
    <t>Eliu Lopez</t>
  </si>
  <si>
    <t>Información sobre Actualización de Ventana Maestro de Proveedores</t>
  </si>
  <si>
    <t>Proveedores</t>
  </si>
  <si>
    <t>Información sobre Actualización de Ventana Maestro de Personas</t>
  </si>
  <si>
    <t xml:space="preserve">IBT </t>
  </si>
  <si>
    <t>Quantum Holding</t>
  </si>
  <si>
    <t>Capacitación sobre mejoras en Reporte de Estados Financieros (Incluye observaciones)</t>
  </si>
  <si>
    <t>Levantamiento sobre observaciones: Montos positivos en Ingresos y montos negativos en egresos</t>
  </si>
  <si>
    <t>Ejecución de Procedimientos almacenados sobre actualizacion de datos acumulados relacionados a EE.FF</t>
  </si>
  <si>
    <t>Andy Villafana</t>
  </si>
  <si>
    <t>Validación de Información en relación a la información de EE.FF</t>
  </si>
  <si>
    <t>Levantamiento sobre observaciones: Mejora en Vista de detalle de Saldos por Cuenta Contable y Centro de Costo.</t>
  </si>
  <si>
    <t>Configuración de Cuentas Contables en Balance General y Validación de información en Reporte de EE.FF 2016</t>
  </si>
  <si>
    <t>Migración de datos de Dynos: Migración de Archivo Excel de dynos a Tabla Temporal "TMP_LISTA_DYNHOS".</t>
  </si>
  <si>
    <t>Migración de datos de Dynos: Creación de Procedimiento Almacenado "SP_PROCESAR_DYNOS" para procesar información de tabla "TMP_LISTA_DYNHOS " a tabla "DYNOS".</t>
  </si>
  <si>
    <t>Migración y Validación de Información de Dynos por parte de Responsable de desarrollo</t>
  </si>
  <si>
    <t>Actualización de Fecha Contable Diciembre 2016 válido para el PLE</t>
  </si>
  <si>
    <t>Seguimiento de Certificado de Emisión Electrónica - CCL</t>
  </si>
  <si>
    <t>Análisis de Información</t>
  </si>
  <si>
    <t xml:space="preserve">Validación de Información de EEFF de PL Enero 2017 </t>
  </si>
  <si>
    <t>Anthony Gamarra</t>
  </si>
  <si>
    <t>Análisis de Información de Archivo Excel de Información de Dynos.</t>
  </si>
  <si>
    <t>Leticia Villagomez</t>
  </si>
  <si>
    <t>Bugs</t>
  </si>
  <si>
    <t>Generación Incorrecta de Asiento Contable en Emisión de Boleta referente a Gen Set</t>
  </si>
  <si>
    <t>Generación Incorrecta de Asiento Contable en Emisión de BL (Conocimiento de Embarque)</t>
  </si>
  <si>
    <t>Información de saldos finales de item´s con detalle de Saldos x Cuenta Contable y Centro de Costo en el PL  de Estados Financieros</t>
  </si>
  <si>
    <t>Corrección de Generación de Asiento Contable en Emisión de BL (Conocimiento de Embarque)</t>
  </si>
  <si>
    <t>Validación y Correción PLE diciembre 2016</t>
  </si>
  <si>
    <t>Pruebas de Emisión de Factura Electrónica por Renovación Certificado de Emisión Electrónica - CCL</t>
  </si>
  <si>
    <t>Validación y Correción PLE Enero 2017</t>
  </si>
  <si>
    <t>Elibeth Berru</t>
  </si>
  <si>
    <t>Generación de asiento incorrecto en Renovación de Letras</t>
  </si>
  <si>
    <t>Configuración y Envío de Facturas,Boletas, N/C y N/D pendientes de envíos de toda la semana</t>
  </si>
  <si>
    <t>Seguimiento y Pruebas de Emisión de Factura Electrónica por Renovación Certificado de Emisión Electrónica - CCL</t>
  </si>
  <si>
    <t>Habilitación de Opciones de Plantas de Maquila y Harina de Pescado en Almacén de Pescado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</si>
</sst>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/>
    <xf numFmtId="18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vertical="center"/>
    </xf>
    <xf numFmtId="18" fontId="7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" fillId="0" borderId="0" xfId="2" applyAlignment="1">
      <alignment horizontal="left" vertical="center"/>
    </xf>
  </cellXfs>
  <cellStyles count="3">
    <cellStyle name="Encabezado 4" xfId="2" builtinId="19"/>
    <cellStyle name="Normal" xfId="0" builtinId="0"/>
    <cellStyle name="Título" xfId="1" builtinId="15"/>
  </cellStyles>
  <dxfs count="30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0"/>
      <tableStyleElement type="headerRow" dxfId="29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123825</xdr:rowOff>
    </xdr:from>
    <xdr:to>
      <xdr:col>10</xdr:col>
      <xdr:colOff>560003</xdr:colOff>
      <xdr:row>1</xdr:row>
      <xdr:rowOff>188550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A2A674-C7E4-4EFF-94C9-130D14049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6075" y="123825"/>
          <a:ext cx="1979228" cy="36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123825</xdr:rowOff>
    </xdr:from>
    <xdr:to>
      <xdr:col>10</xdr:col>
      <xdr:colOff>560003</xdr:colOff>
      <xdr:row>1</xdr:row>
      <xdr:rowOff>188550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F66F14-9920-42CD-9367-CD10508DA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8950" y="123825"/>
          <a:ext cx="1979228" cy="36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123825</xdr:rowOff>
    </xdr:from>
    <xdr:to>
      <xdr:col>10</xdr:col>
      <xdr:colOff>560003</xdr:colOff>
      <xdr:row>1</xdr:row>
      <xdr:rowOff>188550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5AD2CF-E99A-4D89-A8E2-3842B0287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8950" y="123825"/>
          <a:ext cx="1979228" cy="36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123825</xdr:rowOff>
    </xdr:from>
    <xdr:to>
      <xdr:col>10</xdr:col>
      <xdr:colOff>560003</xdr:colOff>
      <xdr:row>1</xdr:row>
      <xdr:rowOff>188550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EC4FE-2127-4C2C-A386-947A6BA5B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123825"/>
          <a:ext cx="1979228" cy="36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123825</xdr:rowOff>
    </xdr:from>
    <xdr:to>
      <xdr:col>10</xdr:col>
      <xdr:colOff>560003</xdr:colOff>
      <xdr:row>1</xdr:row>
      <xdr:rowOff>188550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FCA7CE-D5A8-4534-970D-E98F10559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123825"/>
          <a:ext cx="1979228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123825</xdr:rowOff>
    </xdr:from>
    <xdr:to>
      <xdr:col>10</xdr:col>
      <xdr:colOff>560003</xdr:colOff>
      <xdr:row>1</xdr:row>
      <xdr:rowOff>188550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23825"/>
          <a:ext cx="1979228" cy="3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123825</xdr:rowOff>
    </xdr:from>
    <xdr:to>
      <xdr:col>10</xdr:col>
      <xdr:colOff>560003</xdr:colOff>
      <xdr:row>1</xdr:row>
      <xdr:rowOff>188550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9A02CC-A3D8-4EA6-A7F2-BFF06AB2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0" y="123825"/>
          <a:ext cx="1979228" cy="3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123825</xdr:rowOff>
    </xdr:from>
    <xdr:to>
      <xdr:col>10</xdr:col>
      <xdr:colOff>560003</xdr:colOff>
      <xdr:row>1</xdr:row>
      <xdr:rowOff>188550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CE453E-3631-470B-A815-C03B19053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0" y="123825"/>
          <a:ext cx="1979228" cy="36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123825</xdr:rowOff>
    </xdr:from>
    <xdr:to>
      <xdr:col>10</xdr:col>
      <xdr:colOff>560003</xdr:colOff>
      <xdr:row>1</xdr:row>
      <xdr:rowOff>188550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668C26-FD93-44C1-8CCE-79A7AA7A8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0" y="123825"/>
          <a:ext cx="1979228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123825</xdr:rowOff>
    </xdr:from>
    <xdr:to>
      <xdr:col>10</xdr:col>
      <xdr:colOff>560003</xdr:colOff>
      <xdr:row>1</xdr:row>
      <xdr:rowOff>188550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B2FDCE-3BBF-4D06-A349-EBBEEDB02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0" y="123825"/>
          <a:ext cx="1979228" cy="36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123825</xdr:rowOff>
    </xdr:from>
    <xdr:to>
      <xdr:col>10</xdr:col>
      <xdr:colOff>560003</xdr:colOff>
      <xdr:row>1</xdr:row>
      <xdr:rowOff>188550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5FCCAE-AE0F-41AC-AA08-73914ECEA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0" y="123825"/>
          <a:ext cx="1979228" cy="36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123825</xdr:rowOff>
    </xdr:from>
    <xdr:to>
      <xdr:col>10</xdr:col>
      <xdr:colOff>560003</xdr:colOff>
      <xdr:row>1</xdr:row>
      <xdr:rowOff>188550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0E9895-E220-4D78-BC16-4DAF82BC6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0" y="123825"/>
          <a:ext cx="1979228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123825</xdr:rowOff>
    </xdr:from>
    <xdr:to>
      <xdr:col>10</xdr:col>
      <xdr:colOff>560003</xdr:colOff>
      <xdr:row>1</xdr:row>
      <xdr:rowOff>188550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27E815-80C1-4958-A4C2-A0F051BDF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0" y="123825"/>
          <a:ext cx="1979228" cy="36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1052" displayName="Tabla11052" ref="A4:J33" totalsRowCount="1" headerRowDxfId="298" dataDxfId="297" totalsRowDxfId="296">
  <autoFilter ref="A4:J32"/>
  <tableColumns count="10">
    <tableColumn id="1" name="#" totalsRowLabel="Total:" dataDxfId="295" totalsRowDxfId="294"/>
    <tableColumn id="10" name="Fecha" dataDxfId="293" totalsRowDxfId="292"/>
    <tableColumn id="2" name="Usuario" dataDxfId="291" totalsRowDxfId="290"/>
    <tableColumn id="3" name="Empresa" dataDxfId="289" totalsRowDxfId="288"/>
    <tableColumn id="4" name="Módulo" dataDxfId="287" totalsRowDxfId="286"/>
    <tableColumn id="8" name="Tipo" dataDxfId="285" totalsRowDxfId="284"/>
    <tableColumn id="9" name="Clasificación" dataDxfId="283" totalsRowDxfId="282"/>
    <tableColumn id="5" name="Requerimiento" dataDxfId="281" totalsRowDxfId="280"/>
    <tableColumn id="6" name="Minutos" totalsRowFunction="sum" dataDxfId="279" totalsRowDxfId="278"/>
    <tableColumn id="7" name="Observaciones" dataDxfId="277" totalsRowDxfId="276"/>
  </tableColumns>
  <tableStyleInfo name="TableStyleLight13" showFirstColumn="0" showLastColumn="0" showRowStripes="1" showColumnStripes="0"/>
</table>
</file>

<file path=xl/tables/table10.xml><?xml version="1.0" encoding="utf-8"?>
<table xmlns="http://schemas.openxmlformats.org/spreadsheetml/2006/main" id="10" name="Tabla11053467891011" displayName="Tabla11053467891011" ref="A4:J39" totalsRowCount="1" headerRowDxfId="101" dataDxfId="100" totalsRowDxfId="99">
  <autoFilter ref="A4:J38"/>
  <tableColumns count="10">
    <tableColumn id="1" name="#" totalsRowLabel="Total:" dataDxfId="98" totalsRowDxfId="97"/>
    <tableColumn id="10" name="Fecha" dataDxfId="96" totalsRowDxfId="95"/>
    <tableColumn id="2" name="Usuario" dataDxfId="94" totalsRowDxfId="93"/>
    <tableColumn id="3" name="Empresa" dataDxfId="92" totalsRowDxfId="91"/>
    <tableColumn id="4" name="Módulo" dataDxfId="90" totalsRowDxfId="89"/>
    <tableColumn id="8" name="Tipo" dataDxfId="88" totalsRowDxfId="87"/>
    <tableColumn id="9" name="Clasificación" dataDxfId="86" totalsRowDxfId="85"/>
    <tableColumn id="5" name="Requerimiento" dataDxfId="84" totalsRowDxfId="83"/>
    <tableColumn id="6" name="Minutos" totalsRowFunction="sum" dataDxfId="82" totalsRowDxfId="81"/>
    <tableColumn id="7" name="Observaciones" dataDxfId="80" totalsRowDxfId="79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id="11" name="Tabla1105346789101112" displayName="Tabla1105346789101112" ref="A4:J40" totalsRowCount="1" headerRowDxfId="78" dataDxfId="77" totalsRowDxfId="76">
  <autoFilter ref="A4:J39"/>
  <tableColumns count="10">
    <tableColumn id="1" name="#" totalsRowLabel="Total:" dataDxfId="75" totalsRowDxfId="74"/>
    <tableColumn id="10" name="Fecha" dataDxfId="73" totalsRowDxfId="72"/>
    <tableColumn id="2" name="Usuario" dataDxfId="71" totalsRowDxfId="70"/>
    <tableColumn id="3" name="Empresa" dataDxfId="69" totalsRowDxfId="68"/>
    <tableColumn id="4" name="Módulo" dataDxfId="67" totalsRowDxfId="66"/>
    <tableColumn id="8" name="Tipo" dataDxfId="65" totalsRowDxfId="64"/>
    <tableColumn id="9" name="Clasificación" dataDxfId="63" totalsRowDxfId="62"/>
    <tableColumn id="5" name="Requerimiento" dataDxfId="61" totalsRowDxfId="60"/>
    <tableColumn id="6" name="Minutos" totalsRowFunction="sum" dataDxfId="59" totalsRowDxfId="58"/>
    <tableColumn id="7" name="Observaciones" dataDxfId="57" totalsRowDxfId="56"/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id="12" name="Tabla110534678910111213" displayName="Tabla110534678910111213" ref="A4:J37" totalsRowCount="1" headerRowDxfId="55" dataDxfId="54" totalsRowDxfId="53">
  <autoFilter ref="A4:J36"/>
  <tableColumns count="10">
    <tableColumn id="1" name="#" totalsRowLabel="Total:" dataDxfId="52" totalsRowDxfId="51"/>
    <tableColumn id="10" name="Fecha" dataDxfId="50" totalsRowDxfId="49"/>
    <tableColumn id="2" name="Usuario" dataDxfId="48" totalsRowDxfId="47"/>
    <tableColumn id="3" name="Empresa" dataDxfId="46" totalsRowDxfId="45"/>
    <tableColumn id="4" name="Módulo" dataDxfId="44" totalsRowDxfId="43"/>
    <tableColumn id="8" name="Tipo" dataDxfId="42" totalsRowDxfId="41"/>
    <tableColumn id="9" name="Clasificación" dataDxfId="40" totalsRowDxfId="39"/>
    <tableColumn id="5" name="Requerimiento" dataDxfId="38" totalsRowDxfId="37"/>
    <tableColumn id="6" name="Minutos" totalsRowFunction="sum" dataDxfId="36" totalsRowDxfId="35"/>
    <tableColumn id="7" name="Observaciones" dataDxfId="34" totalsRowDxfId="33"/>
  </tableColumns>
  <tableStyleInfo name="TableStyleLight13" showFirstColumn="0" showLastColumn="0" showRowStripes="1" showColumnStripes="0"/>
</table>
</file>

<file path=xl/tables/table13.xml><?xml version="1.0" encoding="utf-8"?>
<table xmlns="http://schemas.openxmlformats.org/spreadsheetml/2006/main" id="13" name="Tabla11053467891011121314" displayName="Tabla11053467891011121314" ref="A4:J38" totalsRowCount="1" headerRowDxfId="32" dataDxfId="31" totalsRowDxfId="30">
  <autoFilter ref="A4:J37"/>
  <tableColumns count="10">
    <tableColumn id="1" name="#" totalsRowLabel="Total:" dataDxfId="29" totalsRowDxfId="28"/>
    <tableColumn id="10" name="Fecha" dataDxfId="27" totalsRowDxfId="26"/>
    <tableColumn id="2" name="Usuario" dataDxfId="25" totalsRowDxfId="24"/>
    <tableColumn id="3" name="Empresa" dataDxfId="23" totalsRowDxfId="22"/>
    <tableColumn id="4" name="Módulo" dataDxfId="21" totalsRowDxfId="20"/>
    <tableColumn id="8" name="Tipo" dataDxfId="19" totalsRowDxfId="18"/>
    <tableColumn id="9" name="Clasificación" dataDxfId="17" totalsRowDxfId="16"/>
    <tableColumn id="5" name="Requerimiento" dataDxfId="15" totalsRowDxfId="14"/>
    <tableColumn id="6" name="Minutos" totalsRowFunction="sum" dataDxfId="13" totalsRowDxfId="12"/>
    <tableColumn id="7" name="Observaciones" dataDxfId="11" totalsRowDxfId="1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4" name="Tabla1105" displayName="Tabla1105" ref="A4:J35" totalsRowCount="1" headerRowDxfId="275" dataDxfId="274" totalsRowDxfId="273">
  <autoFilter ref="A4:J34"/>
  <tableColumns count="10">
    <tableColumn id="1" name="#" totalsRowLabel="Total:" dataDxfId="272" totalsRowDxfId="271"/>
    <tableColumn id="10" name="Fecha" dataDxfId="270" totalsRowDxfId="269"/>
    <tableColumn id="2" name="Usuario" dataDxfId="268" totalsRowDxfId="267"/>
    <tableColumn id="3" name="Empresa" dataDxfId="266" totalsRowDxfId="265"/>
    <tableColumn id="4" name="Módulo" dataDxfId="264" totalsRowDxfId="263"/>
    <tableColumn id="8" name="Tipo" dataDxfId="262" totalsRowDxfId="261"/>
    <tableColumn id="9" name="Clasificación" dataDxfId="260" totalsRowDxfId="259"/>
    <tableColumn id="5" name="Requerimiento" dataDxfId="258" totalsRowDxfId="257"/>
    <tableColumn id="6" name="Minutos" totalsRowFunction="sum" dataDxfId="256" totalsRowDxfId="255"/>
    <tableColumn id="7" name="Observaciones" dataDxfId="254" totalsRowDxfId="253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2" name="Tabla11053" displayName="Tabla11053" ref="A4:J37" totalsRowCount="1" headerRowDxfId="252" dataDxfId="251" totalsRowDxfId="250">
  <autoFilter ref="A4:J36"/>
  <tableColumns count="10">
    <tableColumn id="1" name="#" totalsRowLabel="Total:" dataDxfId="249" totalsRowDxfId="248"/>
    <tableColumn id="10" name="Fecha" dataDxfId="247" totalsRowDxfId="246"/>
    <tableColumn id="2" name="Usuario" dataDxfId="245" totalsRowDxfId="244"/>
    <tableColumn id="3" name="Empresa" dataDxfId="243" totalsRowDxfId="242"/>
    <tableColumn id="4" name="Módulo" dataDxfId="241" totalsRowDxfId="240"/>
    <tableColumn id="8" name="Tipo" dataDxfId="239" totalsRowDxfId="238"/>
    <tableColumn id="9" name="Clasificación" dataDxfId="237" totalsRowDxfId="236"/>
    <tableColumn id="5" name="Requerimiento" dataDxfId="235" totalsRowDxfId="234"/>
    <tableColumn id="6" name="Minutos" totalsRowFunction="sum" dataDxfId="233" totalsRowDxfId="232"/>
    <tableColumn id="7" name="Observaciones" dataDxfId="231" totalsRowDxfId="230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3" name="Tabla110534" displayName="Tabla110534" ref="A4:J36" totalsRowCount="1" headerRowDxfId="229" dataDxfId="228" totalsRowDxfId="227">
  <autoFilter ref="A4:J35"/>
  <tableColumns count="10">
    <tableColumn id="1" name="#" totalsRowLabel="Total:" dataDxfId="226" totalsRowDxfId="9"/>
    <tableColumn id="10" name="Fecha" dataDxfId="225" totalsRowDxfId="8"/>
    <tableColumn id="2" name="Usuario" dataDxfId="224" totalsRowDxfId="7"/>
    <tableColumn id="3" name="Empresa" dataDxfId="223" totalsRowDxfId="6"/>
    <tableColumn id="4" name="Módulo" dataDxfId="222" totalsRowDxfId="5"/>
    <tableColumn id="8" name="Tipo" dataDxfId="221" totalsRowDxfId="4"/>
    <tableColumn id="9" name="Clasificación" dataDxfId="220" totalsRowDxfId="3"/>
    <tableColumn id="5" name="Requerimiento" dataDxfId="219" totalsRowDxfId="2"/>
    <tableColumn id="6" name="Minutos" totalsRowFunction="sum" dataDxfId="218" totalsRowDxfId="1"/>
    <tableColumn id="7" name="Observaciones" dataDxfId="217" totalsRowDxfId="0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5" name="Tabla1105346" displayName="Tabla1105346" ref="A4:J36" totalsRowCount="1" headerRowDxfId="216" dataDxfId="215" totalsRowDxfId="214">
  <autoFilter ref="A4:J35"/>
  <tableColumns count="10">
    <tableColumn id="1" name="#" totalsRowLabel="Total:" dataDxfId="213" totalsRowDxfId="212"/>
    <tableColumn id="10" name="Fecha" dataDxfId="211" totalsRowDxfId="210"/>
    <tableColumn id="2" name="Usuario" dataDxfId="209" totalsRowDxfId="208"/>
    <tableColumn id="3" name="Empresa" dataDxfId="207" totalsRowDxfId="206"/>
    <tableColumn id="4" name="Módulo" dataDxfId="205" totalsRowDxfId="204"/>
    <tableColumn id="8" name="Tipo" dataDxfId="203" totalsRowDxfId="202"/>
    <tableColumn id="9" name="Clasificación" dataDxfId="201" totalsRowDxfId="200"/>
    <tableColumn id="5" name="Requerimiento" dataDxfId="199" totalsRowDxfId="198"/>
    <tableColumn id="6" name="Minutos" totalsRowFunction="sum" dataDxfId="197" totalsRowDxfId="196"/>
    <tableColumn id="7" name="Observaciones" dataDxfId="195" totalsRowDxfId="194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id="6" name="Tabla11053467" displayName="Tabla11053467" ref="A4:J34" totalsRowCount="1" headerRowDxfId="193" dataDxfId="192" totalsRowDxfId="191">
  <autoFilter ref="A4:J33"/>
  <tableColumns count="10">
    <tableColumn id="1" name="#" totalsRowLabel="Total:" dataDxfId="190" totalsRowDxfId="189"/>
    <tableColumn id="10" name="Fecha" dataDxfId="188" totalsRowDxfId="187"/>
    <tableColumn id="2" name="Usuario" dataDxfId="186" totalsRowDxfId="185"/>
    <tableColumn id="3" name="Empresa" dataDxfId="184" totalsRowDxfId="183"/>
    <tableColumn id="4" name="Módulo" dataDxfId="182" totalsRowDxfId="181"/>
    <tableColumn id="8" name="Tipo" dataDxfId="180" totalsRowDxfId="179"/>
    <tableColumn id="9" name="Clasificación" dataDxfId="178" totalsRowDxfId="177"/>
    <tableColumn id="5" name="Requerimiento" dataDxfId="176" totalsRowDxfId="175"/>
    <tableColumn id="6" name="Minutos" totalsRowFunction="sum" dataDxfId="174" totalsRowDxfId="173"/>
    <tableColumn id="7" name="Observaciones" dataDxfId="172" totalsRowDxfId="171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id="7" name="Tabla110534678" displayName="Tabla110534678" ref="A4:J34" totalsRowCount="1" headerRowDxfId="170" dataDxfId="169" totalsRowDxfId="168">
  <autoFilter ref="A4:J33"/>
  <tableColumns count="10">
    <tableColumn id="1" name="#" totalsRowLabel="Total:" dataDxfId="167" totalsRowDxfId="166"/>
    <tableColumn id="10" name="Fecha" dataDxfId="165" totalsRowDxfId="164"/>
    <tableColumn id="2" name="Usuario" dataDxfId="163" totalsRowDxfId="162"/>
    <tableColumn id="3" name="Empresa" dataDxfId="161" totalsRowDxfId="160"/>
    <tableColumn id="4" name="Módulo" dataDxfId="159" totalsRowDxfId="158"/>
    <tableColumn id="8" name="Tipo" dataDxfId="157" totalsRowDxfId="156"/>
    <tableColumn id="9" name="Clasificación" dataDxfId="155" totalsRowDxfId="154"/>
    <tableColumn id="5" name="Requerimiento" dataDxfId="153" totalsRowDxfId="152"/>
    <tableColumn id="6" name="Minutos" totalsRowFunction="sum" dataDxfId="151" totalsRowDxfId="150"/>
    <tableColumn id="7" name="Observaciones" dataDxfId="149" totalsRowDxfId="148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id="8" name="Tabla1105346789" displayName="Tabla1105346789" ref="A4:J36" totalsRowCount="1" headerRowDxfId="147" dataDxfId="146" totalsRowDxfId="145">
  <autoFilter ref="A4:J35"/>
  <tableColumns count="10">
    <tableColumn id="1" name="#" totalsRowLabel="Total:" dataDxfId="144" totalsRowDxfId="143"/>
    <tableColumn id="10" name="Fecha" dataDxfId="142" totalsRowDxfId="141"/>
    <tableColumn id="2" name="Usuario" dataDxfId="140" totalsRowDxfId="139"/>
    <tableColumn id="3" name="Empresa" dataDxfId="138" totalsRowDxfId="137"/>
    <tableColumn id="4" name="Módulo" dataDxfId="136" totalsRowDxfId="135"/>
    <tableColumn id="8" name="Tipo" dataDxfId="134" totalsRowDxfId="133"/>
    <tableColumn id="9" name="Clasificación" dataDxfId="132" totalsRowDxfId="131"/>
    <tableColumn id="5" name="Requerimiento" dataDxfId="130" totalsRowDxfId="129"/>
    <tableColumn id="6" name="Minutos" totalsRowFunction="sum" dataDxfId="128" totalsRowDxfId="127"/>
    <tableColumn id="7" name="Observaciones" dataDxfId="126" totalsRowDxfId="125"/>
  </tableColumns>
  <tableStyleInfo name="TableStyleLight13" showFirstColumn="0" showLastColumn="0" showRowStripes="1" showColumnStripes="0"/>
</table>
</file>

<file path=xl/tables/table9.xml><?xml version="1.0" encoding="utf-8"?>
<table xmlns="http://schemas.openxmlformats.org/spreadsheetml/2006/main" id="9" name="Tabla110534678910" displayName="Tabla110534678910" ref="A4:J39" totalsRowCount="1" headerRowDxfId="124" dataDxfId="123" totalsRowDxfId="122">
  <autoFilter ref="A4:J38"/>
  <tableColumns count="10">
    <tableColumn id="1" name="#" totalsRowLabel="Total:" dataDxfId="121" totalsRowDxfId="120"/>
    <tableColumn id="10" name="Fecha" dataDxfId="119" totalsRowDxfId="118"/>
    <tableColumn id="2" name="Usuario" dataDxfId="117" totalsRowDxfId="116"/>
    <tableColumn id="3" name="Empresa" dataDxfId="115" totalsRowDxfId="114"/>
    <tableColumn id="4" name="Módulo" dataDxfId="113" totalsRowDxfId="112"/>
    <tableColumn id="8" name="Tipo" dataDxfId="111" totalsRowDxfId="110"/>
    <tableColumn id="9" name="Clasificación" dataDxfId="109" totalsRowDxfId="108"/>
    <tableColumn id="5" name="Requerimiento" dataDxfId="107" totalsRowDxfId="106"/>
    <tableColumn id="6" name="Minutos" totalsRowFunction="sum" dataDxfId="105" totalsRowDxfId="104"/>
    <tableColumn id="7" name="Observaciones" dataDxfId="103" totalsRowDxfId="10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10.xml"/><Relationship Id="rId4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11.xml"/><Relationship Id="rId4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comments" Target="../comments12.xml"/><Relationship Id="rId4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13.xml"/><Relationship Id="rId4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4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5.xm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6.xm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7.xml"/><Relationship Id="rId4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8.xml"/><Relationship Id="rId4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9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3"/>
  <sheetViews>
    <sheetView showGridLines="0" workbookViewId="0">
      <selection activeCell="G18" sqref="G18"/>
    </sheetView>
  </sheetViews>
  <sheetFormatPr baseColWidth="10" defaultRowHeight="15" x14ac:dyDescent="0.25"/>
  <cols>
    <col min="1" max="1" width="4" customWidth="1"/>
    <col min="2" max="2" width="9" customWidth="1"/>
    <col min="3" max="3" width="14" customWidth="1"/>
    <col min="4" max="4" width="14.28515625" customWidth="1"/>
    <col min="5" max="5" width="12.5703125" customWidth="1"/>
    <col min="6" max="6" width="17.28515625" customWidth="1"/>
    <col min="7" max="7" width="10.140625" customWidth="1"/>
    <col min="8" max="8" width="66.85546875" customWidth="1"/>
    <col min="9" max="9" width="10.85546875" customWidth="1"/>
  </cols>
  <sheetData>
    <row r="1" spans="1:10" ht="23.25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10" x14ac:dyDescent="0.25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</row>
    <row r="4" spans="1:10" ht="15" customHeight="1" x14ac:dyDescent="0.25">
      <c r="A4" s="2" t="s">
        <v>0</v>
      </c>
      <c r="B4" s="2" t="s">
        <v>5</v>
      </c>
      <c r="C4" s="2" t="s">
        <v>3</v>
      </c>
      <c r="D4" s="2" t="s">
        <v>4</v>
      </c>
      <c r="E4" s="2" t="s">
        <v>15</v>
      </c>
      <c r="F4" s="2" t="s">
        <v>11</v>
      </c>
      <c r="G4" s="2" t="s">
        <v>8</v>
      </c>
      <c r="H4" s="2" t="s">
        <v>1</v>
      </c>
      <c r="I4" s="2" t="s">
        <v>6</v>
      </c>
      <c r="J4" s="2" t="s">
        <v>2</v>
      </c>
    </row>
    <row r="5" spans="1:10" s="2" customFormat="1" ht="12" customHeight="1" x14ac:dyDescent="0.25">
      <c r="B5" s="4">
        <v>42795</v>
      </c>
      <c r="C5" s="2" t="s">
        <v>13</v>
      </c>
      <c r="D5" s="2" t="s">
        <v>25</v>
      </c>
      <c r="E5" s="12" t="s">
        <v>26</v>
      </c>
      <c r="F5" s="2" t="s">
        <v>12</v>
      </c>
      <c r="H5" s="2" t="s">
        <v>27</v>
      </c>
      <c r="I5" s="2">
        <v>100</v>
      </c>
    </row>
    <row r="6" spans="1:10" s="2" customFormat="1" ht="12" customHeight="1" x14ac:dyDescent="0.25">
      <c r="B6" s="4">
        <v>42795</v>
      </c>
      <c r="C6" s="2" t="s">
        <v>21</v>
      </c>
      <c r="D6" s="2" t="s">
        <v>17</v>
      </c>
      <c r="E6" s="12" t="s">
        <v>16</v>
      </c>
      <c r="F6" s="2" t="s">
        <v>19</v>
      </c>
      <c r="G6" s="2" t="s">
        <v>28</v>
      </c>
      <c r="H6" s="7" t="s">
        <v>29</v>
      </c>
      <c r="I6" s="2">
        <v>25</v>
      </c>
    </row>
    <row r="7" spans="1:10" s="2" customFormat="1" ht="12" customHeight="1" x14ac:dyDescent="0.25">
      <c r="B7" s="4">
        <v>42795</v>
      </c>
      <c r="C7" s="2" t="s">
        <v>14</v>
      </c>
      <c r="D7" s="2" t="s">
        <v>17</v>
      </c>
      <c r="E7" s="12" t="s">
        <v>18</v>
      </c>
      <c r="F7" s="2" t="s">
        <v>19</v>
      </c>
      <c r="G7" s="2" t="s">
        <v>20</v>
      </c>
      <c r="H7" s="2" t="s">
        <v>30</v>
      </c>
      <c r="I7" s="2">
        <v>15</v>
      </c>
      <c r="J7" s="6"/>
    </row>
    <row r="8" spans="1:10" s="2" customFormat="1" ht="12" customHeight="1" x14ac:dyDescent="0.25">
      <c r="A8" s="8"/>
      <c r="B8" s="4">
        <v>42795</v>
      </c>
      <c r="C8" s="2" t="s">
        <v>13</v>
      </c>
      <c r="D8" s="2" t="s">
        <v>25</v>
      </c>
      <c r="E8" s="12" t="s">
        <v>26</v>
      </c>
      <c r="F8" s="2" t="s">
        <v>12</v>
      </c>
      <c r="H8" s="3" t="s">
        <v>36</v>
      </c>
      <c r="I8" s="2">
        <v>120</v>
      </c>
      <c r="J8" s="10"/>
    </row>
    <row r="9" spans="1:10" s="2" customFormat="1" ht="12" customHeight="1" x14ac:dyDescent="0.25">
      <c r="B9" s="4">
        <v>42795</v>
      </c>
      <c r="C9" s="2" t="s">
        <v>13</v>
      </c>
      <c r="D9" s="2" t="s">
        <v>25</v>
      </c>
      <c r="E9" s="12" t="s">
        <v>26</v>
      </c>
      <c r="F9" s="2" t="s">
        <v>12</v>
      </c>
      <c r="H9" s="3" t="s">
        <v>31</v>
      </c>
      <c r="I9" s="2">
        <v>120</v>
      </c>
    </row>
    <row r="10" spans="1:10" s="2" customFormat="1" ht="12" customHeight="1" x14ac:dyDescent="0.25">
      <c r="A10" s="8"/>
      <c r="B10" s="9">
        <v>42795</v>
      </c>
      <c r="C10" s="2" t="s">
        <v>23</v>
      </c>
      <c r="D10" s="2" t="s">
        <v>17</v>
      </c>
      <c r="E10" s="12" t="s">
        <v>24</v>
      </c>
      <c r="F10" s="2" t="s">
        <v>19</v>
      </c>
      <c r="G10" s="2" t="s">
        <v>20</v>
      </c>
      <c r="H10" s="7" t="s">
        <v>32</v>
      </c>
      <c r="I10" s="8">
        <v>10</v>
      </c>
      <c r="J10" s="8"/>
    </row>
    <row r="11" spans="1:10" s="2" customFormat="1" ht="12" customHeight="1" x14ac:dyDescent="0.25">
      <c r="A11" s="8"/>
      <c r="B11" s="9">
        <v>42795</v>
      </c>
      <c r="C11" s="2" t="s">
        <v>22</v>
      </c>
      <c r="D11" s="2" t="s">
        <v>25</v>
      </c>
      <c r="E11" s="12" t="s">
        <v>26</v>
      </c>
      <c r="F11" s="2" t="s">
        <v>19</v>
      </c>
      <c r="G11" s="2" t="s">
        <v>20</v>
      </c>
      <c r="H11" s="2" t="s">
        <v>33</v>
      </c>
      <c r="I11" s="8">
        <v>20</v>
      </c>
      <c r="J11" s="8"/>
    </row>
    <row r="12" spans="1:10" s="2" customFormat="1" ht="12" customHeight="1" x14ac:dyDescent="0.25">
      <c r="A12" s="8"/>
      <c r="B12" s="9">
        <v>42795</v>
      </c>
      <c r="C12" s="2" t="s">
        <v>22</v>
      </c>
      <c r="D12" s="2" t="s">
        <v>34</v>
      </c>
      <c r="E12" s="12" t="s">
        <v>26</v>
      </c>
      <c r="F12" s="2" t="s">
        <v>19</v>
      </c>
      <c r="G12" s="2" t="s">
        <v>20</v>
      </c>
      <c r="H12" s="2" t="s">
        <v>33</v>
      </c>
      <c r="I12" s="8">
        <v>10</v>
      </c>
      <c r="J12" s="8"/>
    </row>
    <row r="13" spans="1:10" s="2" customFormat="1" ht="12" customHeight="1" x14ac:dyDescent="0.25">
      <c r="B13" s="4">
        <v>42767</v>
      </c>
      <c r="C13" s="2" t="s">
        <v>13</v>
      </c>
      <c r="D13" s="2" t="s">
        <v>25</v>
      </c>
      <c r="E13" s="12" t="s">
        <v>26</v>
      </c>
      <c r="F13" s="2" t="s">
        <v>12</v>
      </c>
      <c r="H13" s="2" t="s">
        <v>35</v>
      </c>
      <c r="I13" s="2">
        <v>60</v>
      </c>
    </row>
    <row r="14" spans="1:10" s="2" customFormat="1" ht="12" customHeight="1" x14ac:dyDescent="0.25">
      <c r="B14" s="4"/>
      <c r="I14" s="2">
        <f>SUM(I5:I13)</f>
        <v>480</v>
      </c>
    </row>
    <row r="15" spans="1:10" s="2" customFormat="1" ht="15" customHeight="1" x14ac:dyDescent="0.25">
      <c r="B15" s="4"/>
    </row>
    <row r="16" spans="1:10" s="2" customFormat="1" ht="15" customHeight="1" x14ac:dyDescent="0.25">
      <c r="B16" s="4"/>
    </row>
    <row r="17" spans="1:10" s="5" customFormat="1" ht="1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</row>
    <row r="18" spans="1:10" s="5" customFormat="1" ht="1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</row>
    <row r="19" spans="1:10" s="5" customFormat="1" ht="1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</row>
    <row r="20" spans="1:10" s="5" customFormat="1" ht="1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</row>
    <row r="21" spans="1:10" s="5" customFormat="1" ht="1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</row>
    <row r="22" spans="1:10" s="5" customFormat="1" ht="1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</row>
    <row r="23" spans="1:10" s="5" customFormat="1" ht="1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</row>
    <row r="24" spans="1:10" s="5" customFormat="1" ht="1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4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4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4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4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4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4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4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4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 t="s">
        <v>7</v>
      </c>
      <c r="B33" s="4"/>
      <c r="C33" s="2"/>
      <c r="D33" s="2"/>
      <c r="E33" s="2"/>
      <c r="F33" s="2"/>
      <c r="G33" s="2"/>
      <c r="H33" s="2"/>
      <c r="I33" s="2">
        <f>SUBTOTAL(109,Tabla11052[Minutos])</f>
        <v>960</v>
      </c>
      <c r="J33" s="2"/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  <drawing r:id="rId2"/>
  <legacyDrawing r:id="rId3"/>
  <tableParts count="1"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9"/>
  <sheetViews>
    <sheetView showGridLines="0" workbookViewId="0">
      <selection activeCell="B5" sqref="B5:I5"/>
    </sheetView>
  </sheetViews>
  <sheetFormatPr baseColWidth="10" defaultRowHeight="15" x14ac:dyDescent="0.25"/>
  <cols>
    <col min="1" max="1" width="4" customWidth="1"/>
    <col min="2" max="2" width="9" customWidth="1"/>
    <col min="3" max="3" width="14" customWidth="1"/>
    <col min="4" max="4" width="14.28515625" customWidth="1"/>
    <col min="5" max="5" width="11.7109375" customWidth="1"/>
    <col min="6" max="6" width="14.7109375" customWidth="1"/>
    <col min="7" max="7" width="17.42578125" customWidth="1"/>
    <col min="8" max="8" width="77" customWidth="1"/>
    <col min="9" max="9" width="10.85546875" customWidth="1"/>
  </cols>
  <sheetData>
    <row r="1" spans="1:10" ht="23.25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10" x14ac:dyDescent="0.25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</row>
    <row r="4" spans="1:10" ht="15" customHeight="1" x14ac:dyDescent="0.25">
      <c r="A4" s="2" t="s">
        <v>0</v>
      </c>
      <c r="B4" s="2" t="s">
        <v>5</v>
      </c>
      <c r="C4" s="2" t="s">
        <v>3</v>
      </c>
      <c r="D4" s="2" t="s">
        <v>4</v>
      </c>
      <c r="E4" s="12" t="s">
        <v>15</v>
      </c>
      <c r="F4" s="2" t="s">
        <v>11</v>
      </c>
      <c r="G4" s="2" t="s">
        <v>8</v>
      </c>
      <c r="H4" s="2" t="s">
        <v>1</v>
      </c>
      <c r="I4" s="2" t="s">
        <v>6</v>
      </c>
      <c r="J4" s="2" t="s">
        <v>2</v>
      </c>
    </row>
    <row r="5" spans="1:10" s="2" customFormat="1" ht="12" customHeight="1" x14ac:dyDescent="0.25">
      <c r="A5" s="8"/>
      <c r="B5" s="4">
        <v>42808</v>
      </c>
      <c r="C5" s="2" t="s">
        <v>14</v>
      </c>
      <c r="D5" s="2" t="s">
        <v>60</v>
      </c>
      <c r="E5" s="12" t="s">
        <v>95</v>
      </c>
      <c r="F5" s="2" t="s">
        <v>73</v>
      </c>
      <c r="H5" s="11" t="s">
        <v>114</v>
      </c>
      <c r="I5" s="2">
        <v>180</v>
      </c>
      <c r="J5" s="8"/>
    </row>
    <row r="6" spans="1:10" s="2" customFormat="1" ht="21" customHeight="1" x14ac:dyDescent="0.25">
      <c r="A6" s="8"/>
      <c r="B6" s="4">
        <v>42808</v>
      </c>
      <c r="C6" s="2" t="s">
        <v>21</v>
      </c>
      <c r="D6" s="2" t="s">
        <v>60</v>
      </c>
      <c r="E6" s="12" t="s">
        <v>16</v>
      </c>
      <c r="F6" s="2" t="s">
        <v>19</v>
      </c>
      <c r="G6" s="2" t="s">
        <v>115</v>
      </c>
      <c r="H6" s="11" t="s">
        <v>123</v>
      </c>
      <c r="I6" s="2">
        <v>210</v>
      </c>
      <c r="J6" s="8"/>
    </row>
    <row r="7" spans="1:10" s="2" customFormat="1" ht="12" customHeight="1" x14ac:dyDescent="0.25">
      <c r="A7" s="8"/>
      <c r="B7" s="9">
        <v>42808</v>
      </c>
      <c r="C7" s="2" t="s">
        <v>119</v>
      </c>
      <c r="D7" s="2" t="s">
        <v>18</v>
      </c>
      <c r="E7" s="2" t="s">
        <v>95</v>
      </c>
      <c r="F7" s="2" t="s">
        <v>19</v>
      </c>
      <c r="G7" s="14" t="s">
        <v>120</v>
      </c>
      <c r="H7" s="2" t="s">
        <v>121</v>
      </c>
      <c r="I7" s="8">
        <v>30</v>
      </c>
      <c r="J7" s="8"/>
    </row>
    <row r="8" spans="1:10" s="2" customFormat="1" ht="12" customHeight="1" x14ac:dyDescent="0.25">
      <c r="B8" s="4">
        <v>42808</v>
      </c>
      <c r="C8" s="2" t="s">
        <v>117</v>
      </c>
      <c r="D8" s="2" t="s">
        <v>25</v>
      </c>
      <c r="E8" s="12" t="s">
        <v>26</v>
      </c>
      <c r="F8" s="2" t="s">
        <v>12</v>
      </c>
      <c r="H8" s="11" t="s">
        <v>118</v>
      </c>
      <c r="I8" s="13">
        <v>60</v>
      </c>
    </row>
    <row r="9" spans="1:10" s="2" customFormat="1" ht="12" customHeight="1" x14ac:dyDescent="0.25">
      <c r="A9" s="8"/>
      <c r="B9" s="4"/>
      <c r="E9" s="12"/>
      <c r="G9" s="8"/>
      <c r="H9" s="11"/>
      <c r="I9" s="8">
        <f>SUM(I5:I8)</f>
        <v>480</v>
      </c>
      <c r="J9" s="8"/>
    </row>
    <row r="10" spans="1:10" s="2" customFormat="1" ht="12" customHeight="1" x14ac:dyDescent="0.25">
      <c r="A10" s="8"/>
      <c r="B10" s="9"/>
      <c r="E10" s="12"/>
      <c r="G10" s="8"/>
      <c r="I10" s="8"/>
      <c r="J10" s="8"/>
    </row>
    <row r="11" spans="1:10" s="2" customFormat="1" ht="12" customHeight="1" x14ac:dyDescent="0.25">
      <c r="A11" s="8"/>
      <c r="B11" s="9"/>
      <c r="E11" s="12"/>
      <c r="G11" s="8"/>
      <c r="I11" s="8"/>
      <c r="J11" s="8"/>
    </row>
    <row r="12" spans="1:10" s="2" customFormat="1" ht="12" customHeight="1" x14ac:dyDescent="0.25">
      <c r="A12" s="8"/>
      <c r="B12" s="4"/>
      <c r="E12" s="12"/>
      <c r="H12" s="11"/>
      <c r="I12" s="8"/>
      <c r="J12" s="8"/>
    </row>
    <row r="13" spans="1:10" s="2" customFormat="1" ht="12" customHeight="1" x14ac:dyDescent="0.25">
      <c r="A13" s="8"/>
      <c r="B13" s="4"/>
      <c r="E13" s="12"/>
      <c r="H13" s="7"/>
      <c r="J13" s="8"/>
    </row>
    <row r="14" spans="1:10" s="2" customFormat="1" ht="12" customHeight="1" x14ac:dyDescent="0.25">
      <c r="A14" s="8"/>
      <c r="B14" s="9"/>
      <c r="E14" s="12"/>
      <c r="G14" s="8"/>
      <c r="H14" s="7"/>
      <c r="I14" s="8"/>
      <c r="J14" s="8"/>
    </row>
    <row r="15" spans="1:10" s="2" customFormat="1" ht="12" customHeight="1" x14ac:dyDescent="0.25">
      <c r="A15" s="8"/>
      <c r="B15" s="9"/>
      <c r="E15" s="12"/>
      <c r="I15" s="8"/>
      <c r="J15" s="8"/>
    </row>
    <row r="16" spans="1:10" s="2" customFormat="1" ht="12" customHeight="1" x14ac:dyDescent="0.25">
      <c r="A16" s="8"/>
      <c r="B16" s="9"/>
      <c r="E16" s="12"/>
      <c r="I16" s="8"/>
      <c r="J16" s="8"/>
    </row>
    <row r="17" spans="1:10" s="5" customFormat="1" ht="15" customHeight="1" x14ac:dyDescent="0.2">
      <c r="A17" s="8"/>
      <c r="B17" s="9"/>
      <c r="C17" s="2"/>
      <c r="D17" s="2"/>
      <c r="E17" s="12"/>
      <c r="F17" s="2"/>
      <c r="G17" s="2"/>
      <c r="H17" s="2"/>
      <c r="I17" s="8"/>
      <c r="J17" s="8"/>
    </row>
    <row r="18" spans="1:10" s="5" customFormat="1" ht="15" customHeight="1" x14ac:dyDescent="0.2">
      <c r="A18" s="2"/>
      <c r="B18" s="4"/>
      <c r="C18" s="2"/>
      <c r="D18" s="2"/>
      <c r="E18" s="12"/>
      <c r="F18" s="2"/>
      <c r="G18" s="2"/>
      <c r="H18" s="2"/>
      <c r="I18" s="2"/>
      <c r="J18" s="2"/>
    </row>
    <row r="19" spans="1:10" s="5" customFormat="1" ht="15" customHeight="1" x14ac:dyDescent="0.2">
      <c r="A19" s="8"/>
      <c r="B19" s="4"/>
      <c r="C19" s="2"/>
      <c r="D19" s="2"/>
      <c r="E19" s="12"/>
      <c r="F19" s="2"/>
      <c r="G19" s="2"/>
      <c r="H19" s="7"/>
      <c r="I19" s="8"/>
      <c r="J19" s="8"/>
    </row>
    <row r="20" spans="1:10" s="5" customFormat="1" ht="1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</row>
    <row r="21" spans="1:10" s="5" customFormat="1" ht="1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</row>
    <row r="22" spans="1:10" s="5" customFormat="1" ht="1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</row>
    <row r="23" spans="1:10" s="5" customFormat="1" ht="1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</row>
    <row r="24" spans="1:10" s="5" customFormat="1" ht="1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4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4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4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4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4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4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4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4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4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4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4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4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4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4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 t="s">
        <v>7</v>
      </c>
      <c r="B39" s="4"/>
      <c r="C39" s="2"/>
      <c r="D39" s="2"/>
      <c r="E39" s="2"/>
      <c r="F39" s="2"/>
      <c r="G39" s="2"/>
      <c r="H39" s="2"/>
      <c r="I39" s="2">
        <f>SUBTOTAL(109,Tabla11053467891011[Minutos])</f>
        <v>960</v>
      </c>
      <c r="J39" s="2"/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  <drawing r:id="rId2"/>
  <legacyDrawing r:id="rId3"/>
  <tableParts count="1"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0"/>
  <sheetViews>
    <sheetView showGridLines="0" workbookViewId="0">
      <selection activeCell="H15" sqref="H15"/>
    </sheetView>
  </sheetViews>
  <sheetFormatPr baseColWidth="10" defaultRowHeight="15" x14ac:dyDescent="0.25"/>
  <cols>
    <col min="1" max="1" width="4" customWidth="1"/>
    <col min="2" max="2" width="9" customWidth="1"/>
    <col min="3" max="3" width="14" customWidth="1"/>
    <col min="4" max="4" width="15.140625" customWidth="1"/>
    <col min="5" max="5" width="11.7109375" customWidth="1"/>
    <col min="6" max="6" width="14" customWidth="1"/>
    <col min="7" max="7" width="17" customWidth="1"/>
    <col min="8" max="8" width="77" customWidth="1"/>
    <col min="9" max="9" width="10.85546875" customWidth="1"/>
  </cols>
  <sheetData>
    <row r="1" spans="1:10" ht="23.25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10" x14ac:dyDescent="0.25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</row>
    <row r="4" spans="1:10" ht="15" customHeight="1" x14ac:dyDescent="0.25">
      <c r="A4" s="2" t="s">
        <v>0</v>
      </c>
      <c r="B4" s="2" t="s">
        <v>5</v>
      </c>
      <c r="C4" s="2" t="s">
        <v>3</v>
      </c>
      <c r="D4" s="2" t="s">
        <v>4</v>
      </c>
      <c r="E4" s="12" t="s">
        <v>15</v>
      </c>
      <c r="F4" s="2" t="s">
        <v>11</v>
      </c>
      <c r="G4" s="2" t="s">
        <v>8</v>
      </c>
      <c r="H4" s="2" t="s">
        <v>1</v>
      </c>
      <c r="I4" s="2" t="s">
        <v>6</v>
      </c>
      <c r="J4" s="2" t="s">
        <v>2</v>
      </c>
    </row>
    <row r="5" spans="1:10" s="2" customFormat="1" ht="12" customHeight="1" x14ac:dyDescent="0.25">
      <c r="A5" s="8"/>
      <c r="B5" s="9">
        <v>42809</v>
      </c>
      <c r="C5" s="2" t="s">
        <v>37</v>
      </c>
      <c r="D5" s="2" t="s">
        <v>60</v>
      </c>
      <c r="E5" s="12" t="s">
        <v>16</v>
      </c>
      <c r="F5" s="2" t="s">
        <v>19</v>
      </c>
      <c r="G5" s="2" t="s">
        <v>28</v>
      </c>
      <c r="H5" s="2" t="s">
        <v>116</v>
      </c>
      <c r="I5" s="8">
        <v>30</v>
      </c>
      <c r="J5" s="8"/>
    </row>
    <row r="6" spans="1:10" s="2" customFormat="1" ht="15" customHeight="1" x14ac:dyDescent="0.25">
      <c r="A6" s="8"/>
      <c r="B6" s="4">
        <v>42809</v>
      </c>
      <c r="C6" s="2" t="s">
        <v>117</v>
      </c>
      <c r="D6" s="2" t="s">
        <v>25</v>
      </c>
      <c r="E6" s="12" t="s">
        <v>26</v>
      </c>
      <c r="F6" s="2" t="s">
        <v>12</v>
      </c>
      <c r="H6" s="11" t="s">
        <v>110</v>
      </c>
      <c r="I6" s="2">
        <v>30</v>
      </c>
      <c r="J6" s="8"/>
    </row>
    <row r="7" spans="1:10" s="2" customFormat="1" ht="24.75" customHeight="1" x14ac:dyDescent="0.25">
      <c r="A7" s="8"/>
      <c r="B7" s="4">
        <v>42809</v>
      </c>
      <c r="C7" s="2" t="s">
        <v>117</v>
      </c>
      <c r="D7" s="2" t="s">
        <v>25</v>
      </c>
      <c r="E7" s="12" t="s">
        <v>26</v>
      </c>
      <c r="F7" s="2" t="s">
        <v>12</v>
      </c>
      <c r="H7" s="11" t="s">
        <v>111</v>
      </c>
      <c r="I7" s="2">
        <v>120</v>
      </c>
      <c r="J7" s="8"/>
    </row>
    <row r="8" spans="1:10" s="2" customFormat="1" ht="12" customHeight="1" x14ac:dyDescent="0.25">
      <c r="B8" s="4">
        <v>42809</v>
      </c>
      <c r="C8" s="2" t="s">
        <v>117</v>
      </c>
      <c r="D8" s="2" t="s">
        <v>25</v>
      </c>
      <c r="E8" s="12" t="s">
        <v>26</v>
      </c>
      <c r="F8" s="2" t="s">
        <v>12</v>
      </c>
      <c r="H8" s="11" t="s">
        <v>112</v>
      </c>
      <c r="I8" s="2">
        <v>60</v>
      </c>
    </row>
    <row r="9" spans="1:10" s="2" customFormat="1" ht="12" customHeight="1" x14ac:dyDescent="0.25">
      <c r="B9" s="4">
        <v>42809</v>
      </c>
      <c r="C9" s="2" t="s">
        <v>63</v>
      </c>
      <c r="D9" s="2" t="s">
        <v>60</v>
      </c>
      <c r="E9" s="12" t="s">
        <v>16</v>
      </c>
      <c r="F9" s="2" t="s">
        <v>19</v>
      </c>
      <c r="G9" s="2" t="s">
        <v>20</v>
      </c>
      <c r="H9" s="11" t="s">
        <v>113</v>
      </c>
      <c r="I9" s="13">
        <v>120</v>
      </c>
    </row>
    <row r="10" spans="1:10" s="2" customFormat="1" ht="12" customHeight="1" x14ac:dyDescent="0.25">
      <c r="A10" s="8"/>
      <c r="B10" s="4">
        <v>42809</v>
      </c>
      <c r="C10" s="2" t="s">
        <v>14</v>
      </c>
      <c r="D10" s="2" t="s">
        <v>60</v>
      </c>
      <c r="E10" s="12" t="s">
        <v>18</v>
      </c>
      <c r="F10" s="2" t="s">
        <v>19</v>
      </c>
      <c r="G10" s="2" t="s">
        <v>115</v>
      </c>
      <c r="H10" s="11" t="s">
        <v>122</v>
      </c>
      <c r="I10" s="8">
        <v>120</v>
      </c>
      <c r="J10" s="8"/>
    </row>
    <row r="11" spans="1:10" s="2" customFormat="1" ht="12" customHeight="1" x14ac:dyDescent="0.25">
      <c r="A11" s="8"/>
      <c r="B11" s="9"/>
      <c r="E11" s="12"/>
      <c r="G11" s="8"/>
      <c r="I11" s="8">
        <f>SUM(I5:I10)</f>
        <v>480</v>
      </c>
      <c r="J11" s="8"/>
    </row>
    <row r="12" spans="1:10" s="2" customFormat="1" ht="12" customHeight="1" x14ac:dyDescent="0.25">
      <c r="A12" s="8"/>
      <c r="B12" s="9"/>
      <c r="E12" s="12"/>
      <c r="G12" s="8"/>
      <c r="I12" s="8"/>
      <c r="J12" s="8"/>
    </row>
    <row r="13" spans="1:10" s="2" customFormat="1" ht="12" customHeight="1" x14ac:dyDescent="0.25">
      <c r="A13" s="8"/>
      <c r="B13" s="4"/>
      <c r="E13" s="12"/>
      <c r="H13" s="11"/>
      <c r="I13" s="8"/>
      <c r="J13" s="8"/>
    </row>
    <row r="14" spans="1:10" s="2" customFormat="1" ht="12" customHeight="1" x14ac:dyDescent="0.25">
      <c r="A14" s="8"/>
      <c r="B14" s="4"/>
      <c r="E14" s="12"/>
      <c r="H14" s="7"/>
      <c r="J14" s="8"/>
    </row>
    <row r="15" spans="1:10" s="2" customFormat="1" ht="12" customHeight="1" x14ac:dyDescent="0.25">
      <c r="A15" s="8"/>
      <c r="B15" s="9"/>
      <c r="E15" s="12"/>
      <c r="G15" s="8"/>
      <c r="H15" s="7"/>
      <c r="I15" s="8"/>
      <c r="J15" s="8"/>
    </row>
    <row r="16" spans="1:10" s="2" customFormat="1" ht="12" customHeight="1" x14ac:dyDescent="0.25">
      <c r="A16" s="8"/>
      <c r="B16" s="9"/>
      <c r="E16" s="12"/>
      <c r="I16" s="8"/>
      <c r="J16" s="8"/>
    </row>
    <row r="17" spans="1:10" s="5" customFormat="1" ht="15" customHeight="1" x14ac:dyDescent="0.2">
      <c r="A17" s="8"/>
      <c r="B17" s="9"/>
      <c r="C17" s="2"/>
      <c r="D17" s="2"/>
      <c r="E17" s="12"/>
      <c r="F17" s="2"/>
      <c r="G17" s="2"/>
      <c r="H17" s="2"/>
      <c r="I17" s="8"/>
      <c r="J17" s="8"/>
    </row>
    <row r="18" spans="1:10" s="5" customFormat="1" ht="15" customHeight="1" x14ac:dyDescent="0.2">
      <c r="A18" s="8"/>
      <c r="B18" s="9"/>
      <c r="C18" s="2"/>
      <c r="D18" s="2"/>
      <c r="E18" s="12"/>
      <c r="F18" s="2"/>
      <c r="G18" s="2"/>
      <c r="H18" s="2"/>
      <c r="I18" s="8"/>
      <c r="J18" s="8"/>
    </row>
    <row r="19" spans="1:10" s="5" customFormat="1" ht="15" customHeight="1" x14ac:dyDescent="0.2">
      <c r="A19" s="2"/>
      <c r="B19" s="4"/>
      <c r="C19" s="2"/>
      <c r="D19" s="2"/>
      <c r="E19" s="12"/>
      <c r="F19" s="2"/>
      <c r="G19" s="2"/>
      <c r="H19" s="2"/>
      <c r="I19" s="2"/>
      <c r="J19" s="2"/>
    </row>
    <row r="20" spans="1:10" s="5" customFormat="1" ht="15" customHeight="1" x14ac:dyDescent="0.2">
      <c r="A20" s="8"/>
      <c r="B20" s="4"/>
      <c r="C20" s="2"/>
      <c r="D20" s="2"/>
      <c r="E20" s="12"/>
      <c r="F20" s="2"/>
      <c r="G20" s="2"/>
      <c r="H20" s="7"/>
      <c r="I20" s="8"/>
      <c r="J20" s="8"/>
    </row>
    <row r="21" spans="1:10" s="5" customFormat="1" ht="1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</row>
    <row r="22" spans="1:10" s="5" customFormat="1" ht="1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</row>
    <row r="23" spans="1:10" s="5" customFormat="1" ht="1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</row>
    <row r="24" spans="1:10" s="5" customFormat="1" ht="1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4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4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4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4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4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4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4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4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4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4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4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4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4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4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4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 t="s">
        <v>7</v>
      </c>
      <c r="B40" s="4"/>
      <c r="C40" s="2"/>
      <c r="D40" s="2"/>
      <c r="E40" s="2"/>
      <c r="F40" s="2"/>
      <c r="G40" s="2"/>
      <c r="H40" s="2"/>
      <c r="I40" s="2">
        <f>SUBTOTAL(109,Tabla1105346789101112[Minutos])</f>
        <v>960</v>
      </c>
      <c r="J40" s="2"/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  <drawing r:id="rId2"/>
  <legacyDrawing r:id="rId3"/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activeCell="E12" sqref="E12"/>
    </sheetView>
  </sheetViews>
  <sheetFormatPr baseColWidth="10" defaultRowHeight="15" x14ac:dyDescent="0.25"/>
  <cols>
    <col min="1" max="1" width="4" customWidth="1"/>
    <col min="2" max="2" width="9" customWidth="1"/>
    <col min="3" max="3" width="14" customWidth="1"/>
    <col min="4" max="4" width="15.140625" customWidth="1"/>
    <col min="5" max="5" width="11.7109375" customWidth="1"/>
    <col min="6" max="6" width="14" customWidth="1"/>
    <col min="7" max="7" width="17" customWidth="1"/>
    <col min="8" max="8" width="77" customWidth="1"/>
    <col min="9" max="9" width="10.85546875" customWidth="1"/>
  </cols>
  <sheetData>
    <row r="1" spans="1:10" ht="23.25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10" x14ac:dyDescent="0.25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</row>
    <row r="4" spans="1:10" ht="15" customHeight="1" x14ac:dyDescent="0.25">
      <c r="A4" s="2" t="s">
        <v>0</v>
      </c>
      <c r="B4" s="2" t="s">
        <v>5</v>
      </c>
      <c r="C4" s="2" t="s">
        <v>3</v>
      </c>
      <c r="D4" s="2" t="s">
        <v>4</v>
      </c>
      <c r="E4" s="12" t="s">
        <v>15</v>
      </c>
      <c r="F4" s="2" t="s">
        <v>11</v>
      </c>
      <c r="G4" s="2" t="s">
        <v>8</v>
      </c>
      <c r="H4" s="2" t="s">
        <v>1</v>
      </c>
      <c r="I4" s="2" t="s">
        <v>6</v>
      </c>
      <c r="J4" s="2" t="s">
        <v>2</v>
      </c>
    </row>
    <row r="5" spans="1:10" s="2" customFormat="1" ht="12" customHeight="1" x14ac:dyDescent="0.25">
      <c r="A5" s="8"/>
      <c r="B5" s="9">
        <v>42810</v>
      </c>
      <c r="C5" s="2" t="s">
        <v>14</v>
      </c>
      <c r="D5" s="2" t="s">
        <v>60</v>
      </c>
      <c r="E5" s="12" t="s">
        <v>18</v>
      </c>
      <c r="F5" s="2" t="s">
        <v>19</v>
      </c>
      <c r="G5" s="2" t="s">
        <v>120</v>
      </c>
      <c r="H5" s="11" t="s">
        <v>124</v>
      </c>
      <c r="I5" s="8">
        <v>240</v>
      </c>
      <c r="J5" s="8"/>
    </row>
    <row r="6" spans="1:10" s="2" customFormat="1" ht="15" customHeight="1" x14ac:dyDescent="0.25">
      <c r="A6" s="8"/>
      <c r="B6" s="4">
        <v>42810</v>
      </c>
      <c r="C6" s="2" t="s">
        <v>63</v>
      </c>
      <c r="D6" s="2" t="s">
        <v>60</v>
      </c>
      <c r="E6" s="12" t="s">
        <v>16</v>
      </c>
      <c r="F6" s="2" t="s">
        <v>19</v>
      </c>
      <c r="G6" s="2" t="s">
        <v>115</v>
      </c>
      <c r="H6" s="11" t="s">
        <v>125</v>
      </c>
      <c r="I6" s="2">
        <v>200</v>
      </c>
      <c r="J6" s="8"/>
    </row>
    <row r="7" spans="1:10" s="2" customFormat="1" ht="18" customHeight="1" x14ac:dyDescent="0.25">
      <c r="A7" s="8"/>
      <c r="B7" s="4">
        <v>42810</v>
      </c>
      <c r="C7" s="2" t="s">
        <v>14</v>
      </c>
      <c r="D7" s="2" t="s">
        <v>60</v>
      </c>
      <c r="E7" s="12" t="s">
        <v>95</v>
      </c>
      <c r="F7" s="2" t="s">
        <v>73</v>
      </c>
      <c r="H7" s="11" t="s">
        <v>126</v>
      </c>
      <c r="I7" s="2">
        <v>40</v>
      </c>
      <c r="J7" s="8"/>
    </row>
    <row r="8" spans="1:10" s="2" customFormat="1" ht="12" customHeight="1" x14ac:dyDescent="0.25">
      <c r="A8" s="8"/>
      <c r="B8" s="9"/>
      <c r="E8" s="12"/>
      <c r="G8" s="8"/>
      <c r="I8" s="8">
        <f>SUM(I5:I7)</f>
        <v>480</v>
      </c>
      <c r="J8" s="8"/>
    </row>
    <row r="9" spans="1:10" s="2" customFormat="1" ht="12" customHeight="1" x14ac:dyDescent="0.25">
      <c r="A9" s="8"/>
      <c r="B9" s="9"/>
      <c r="E9" s="12"/>
      <c r="G9" s="8"/>
      <c r="I9" s="8"/>
      <c r="J9" s="8"/>
    </row>
    <row r="10" spans="1:10" s="2" customFormat="1" ht="12" customHeight="1" x14ac:dyDescent="0.25">
      <c r="A10" s="8"/>
      <c r="B10" s="4"/>
      <c r="E10" s="12"/>
      <c r="H10" s="11"/>
      <c r="I10" s="8"/>
      <c r="J10" s="8"/>
    </row>
    <row r="11" spans="1:10" s="2" customFormat="1" ht="12" customHeight="1" x14ac:dyDescent="0.25">
      <c r="A11" s="8"/>
      <c r="B11" s="4"/>
      <c r="E11" s="12"/>
      <c r="H11" s="7"/>
      <c r="J11" s="8"/>
    </row>
    <row r="12" spans="1:10" s="2" customFormat="1" ht="12" customHeight="1" x14ac:dyDescent="0.25">
      <c r="A12" s="8"/>
      <c r="B12" s="9"/>
      <c r="E12" s="12"/>
      <c r="G12" s="8"/>
      <c r="H12" s="7"/>
      <c r="I12" s="8"/>
      <c r="J12" s="8"/>
    </row>
    <row r="13" spans="1:10" s="2" customFormat="1" ht="12" customHeight="1" x14ac:dyDescent="0.25">
      <c r="A13" s="8"/>
      <c r="B13" s="9"/>
      <c r="E13" s="12"/>
      <c r="I13" s="8"/>
      <c r="J13" s="8"/>
    </row>
    <row r="14" spans="1:10" s="2" customFormat="1" ht="12" customHeight="1" x14ac:dyDescent="0.25">
      <c r="A14" s="8"/>
      <c r="B14" s="9"/>
      <c r="E14" s="12"/>
      <c r="I14" s="8"/>
      <c r="J14" s="8"/>
    </row>
    <row r="15" spans="1:10" s="2" customFormat="1" ht="12" customHeight="1" x14ac:dyDescent="0.25">
      <c r="A15" s="8"/>
      <c r="B15" s="9"/>
      <c r="E15" s="12"/>
      <c r="I15" s="8"/>
      <c r="J15" s="8"/>
    </row>
    <row r="16" spans="1:10" s="2" customFormat="1" ht="12" customHeight="1" x14ac:dyDescent="0.25">
      <c r="B16" s="4"/>
      <c r="E16" s="12"/>
    </row>
    <row r="17" spans="1:10" s="5" customFormat="1" ht="15" customHeight="1" x14ac:dyDescent="0.2">
      <c r="A17" s="8"/>
      <c r="B17" s="4"/>
      <c r="C17" s="2"/>
      <c r="D17" s="2"/>
      <c r="E17" s="12"/>
      <c r="F17" s="2"/>
      <c r="G17" s="2"/>
      <c r="H17" s="7"/>
      <c r="I17" s="8"/>
      <c r="J17" s="8"/>
    </row>
    <row r="18" spans="1:10" s="5" customFormat="1" ht="1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</row>
    <row r="19" spans="1:10" s="5" customFormat="1" ht="1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</row>
    <row r="20" spans="1:10" s="5" customFormat="1" ht="1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</row>
    <row r="21" spans="1:10" s="5" customFormat="1" ht="1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</row>
    <row r="22" spans="1:10" s="5" customFormat="1" ht="1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</row>
    <row r="23" spans="1:10" s="5" customFormat="1" ht="1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</row>
    <row r="24" spans="1:10" s="5" customFormat="1" ht="1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4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4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4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4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4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4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4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4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4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4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4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4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 t="s">
        <v>7</v>
      </c>
      <c r="B37" s="4"/>
      <c r="C37" s="2"/>
      <c r="D37" s="2"/>
      <c r="E37" s="2"/>
      <c r="F37" s="2"/>
      <c r="G37" s="2"/>
      <c r="H37" s="2"/>
      <c r="I37" s="2">
        <f>SUBTOTAL(109,Tabla110534678910111213[Minutos])</f>
        <v>960</v>
      </c>
      <c r="J37" s="2"/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  <drawing r:id="rId2"/>
  <legacyDrawing r:id="rId3"/>
  <tableParts count="1">
    <tablePart r:id="rId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8"/>
  <sheetViews>
    <sheetView showGridLines="0" workbookViewId="0">
      <selection activeCell="H15" sqref="H15"/>
    </sheetView>
  </sheetViews>
  <sheetFormatPr baseColWidth="10" defaultRowHeight="15" x14ac:dyDescent="0.25"/>
  <cols>
    <col min="1" max="1" width="4" customWidth="1"/>
    <col min="2" max="2" width="9" customWidth="1"/>
    <col min="3" max="3" width="14" customWidth="1"/>
    <col min="4" max="4" width="15.140625" customWidth="1"/>
    <col min="5" max="5" width="11.7109375" customWidth="1"/>
    <col min="6" max="6" width="14" customWidth="1"/>
    <col min="7" max="7" width="17" customWidth="1"/>
    <col min="8" max="8" width="77" customWidth="1"/>
    <col min="9" max="9" width="10.85546875" customWidth="1"/>
  </cols>
  <sheetData>
    <row r="1" spans="1:10" ht="23.25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10" x14ac:dyDescent="0.25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</row>
    <row r="4" spans="1:10" ht="15" customHeight="1" x14ac:dyDescent="0.25">
      <c r="A4" s="2" t="s">
        <v>0</v>
      </c>
      <c r="B4" s="2" t="s">
        <v>5</v>
      </c>
      <c r="C4" s="2" t="s">
        <v>3</v>
      </c>
      <c r="D4" s="2" t="s">
        <v>4</v>
      </c>
      <c r="E4" s="12" t="s">
        <v>15</v>
      </c>
      <c r="F4" s="2" t="s">
        <v>11</v>
      </c>
      <c r="G4" s="2" t="s">
        <v>8</v>
      </c>
      <c r="H4" s="2" t="s">
        <v>1</v>
      </c>
      <c r="I4" s="2" t="s">
        <v>6</v>
      </c>
      <c r="J4" s="2" t="s">
        <v>2</v>
      </c>
    </row>
    <row r="5" spans="1:10" s="2" customFormat="1" ht="12" customHeight="1" x14ac:dyDescent="0.25">
      <c r="A5" s="8"/>
      <c r="B5" s="9">
        <v>42811</v>
      </c>
      <c r="C5" s="2" t="s">
        <v>14</v>
      </c>
      <c r="D5" s="2" t="s">
        <v>60</v>
      </c>
      <c r="E5" s="12" t="s">
        <v>18</v>
      </c>
      <c r="F5" s="2" t="s">
        <v>19</v>
      </c>
      <c r="G5" s="2" t="s">
        <v>120</v>
      </c>
      <c r="H5" s="11" t="s">
        <v>131</v>
      </c>
      <c r="I5" s="8">
        <v>120</v>
      </c>
      <c r="J5" s="8"/>
    </row>
    <row r="6" spans="1:10" s="2" customFormat="1" ht="15" customHeight="1" x14ac:dyDescent="0.25">
      <c r="A6" s="8"/>
      <c r="B6" s="4">
        <v>42811</v>
      </c>
      <c r="C6" s="2" t="s">
        <v>14</v>
      </c>
      <c r="D6" s="2" t="s">
        <v>60</v>
      </c>
      <c r="E6" s="12" t="s">
        <v>18</v>
      </c>
      <c r="F6" s="2" t="s">
        <v>19</v>
      </c>
      <c r="G6" s="2" t="s">
        <v>20</v>
      </c>
      <c r="H6" s="11" t="s">
        <v>130</v>
      </c>
      <c r="I6" s="8">
        <v>60</v>
      </c>
      <c r="J6" s="8"/>
    </row>
    <row r="7" spans="1:10" s="2" customFormat="1" ht="18" customHeight="1" x14ac:dyDescent="0.25">
      <c r="A7" s="8"/>
      <c r="B7" s="4">
        <v>42811</v>
      </c>
      <c r="C7" s="2" t="s">
        <v>63</v>
      </c>
      <c r="D7" s="2" t="s">
        <v>60</v>
      </c>
      <c r="E7" s="12" t="s">
        <v>16</v>
      </c>
      <c r="F7" s="2" t="s">
        <v>19</v>
      </c>
      <c r="G7" s="2" t="s">
        <v>115</v>
      </c>
      <c r="H7" s="11" t="s">
        <v>127</v>
      </c>
      <c r="I7" s="2">
        <v>240</v>
      </c>
      <c r="J7" s="8"/>
    </row>
    <row r="8" spans="1:10" s="2" customFormat="1" ht="12" customHeight="1" x14ac:dyDescent="0.25">
      <c r="A8" s="8"/>
      <c r="B8" s="4">
        <v>42811</v>
      </c>
      <c r="C8" s="2" t="s">
        <v>128</v>
      </c>
      <c r="D8" s="2" t="s">
        <v>60</v>
      </c>
      <c r="E8" s="12" t="s">
        <v>24</v>
      </c>
      <c r="F8" s="2" t="s">
        <v>19</v>
      </c>
      <c r="G8" s="2" t="s">
        <v>115</v>
      </c>
      <c r="H8" s="11" t="s">
        <v>129</v>
      </c>
      <c r="I8" s="2">
        <v>60</v>
      </c>
      <c r="J8" s="8"/>
    </row>
    <row r="9" spans="1:10" s="2" customFormat="1" ht="12" customHeight="1" x14ac:dyDescent="0.25">
      <c r="A9" s="8"/>
      <c r="B9" s="9"/>
      <c r="E9" s="12"/>
      <c r="G9" s="8"/>
      <c r="I9" s="8">
        <f>SUM(I5:I8)</f>
        <v>480</v>
      </c>
      <c r="J9" s="8"/>
    </row>
    <row r="10" spans="1:10" s="2" customFormat="1" ht="12" customHeight="1" x14ac:dyDescent="0.25">
      <c r="A10" s="8"/>
      <c r="B10" s="9"/>
      <c r="E10" s="12"/>
      <c r="G10" s="8"/>
      <c r="I10" s="8"/>
      <c r="J10" s="8"/>
    </row>
    <row r="11" spans="1:10" s="2" customFormat="1" ht="12" customHeight="1" x14ac:dyDescent="0.25">
      <c r="A11" s="8"/>
      <c r="B11" s="4"/>
      <c r="E11" s="12"/>
      <c r="H11" s="11"/>
      <c r="I11" s="8"/>
      <c r="J11" s="8"/>
    </row>
    <row r="12" spans="1:10" s="2" customFormat="1" ht="12" customHeight="1" x14ac:dyDescent="0.25">
      <c r="A12" s="8"/>
      <c r="B12" s="4"/>
      <c r="E12" s="12"/>
      <c r="H12" s="7"/>
      <c r="J12" s="8"/>
    </row>
    <row r="13" spans="1:10" s="2" customFormat="1" ht="12" customHeight="1" x14ac:dyDescent="0.25">
      <c r="A13" s="8"/>
      <c r="B13" s="9"/>
      <c r="E13" s="12"/>
      <c r="G13" s="8"/>
      <c r="H13" s="7"/>
      <c r="I13" s="8"/>
      <c r="J13" s="8"/>
    </row>
    <row r="14" spans="1:10" s="2" customFormat="1" ht="12" customHeight="1" x14ac:dyDescent="0.25">
      <c r="A14" s="8"/>
      <c r="B14" s="9"/>
      <c r="E14" s="12"/>
      <c r="I14" s="8"/>
      <c r="J14" s="8"/>
    </row>
    <row r="15" spans="1:10" s="2" customFormat="1" ht="12" customHeight="1" x14ac:dyDescent="0.25">
      <c r="A15" s="8"/>
      <c r="B15" s="9"/>
      <c r="E15" s="12"/>
      <c r="I15" s="8"/>
      <c r="J15" s="8"/>
    </row>
    <row r="16" spans="1:10" s="2" customFormat="1" ht="12" customHeight="1" x14ac:dyDescent="0.25">
      <c r="A16" s="8"/>
      <c r="B16" s="9"/>
      <c r="E16" s="12"/>
      <c r="I16" s="8"/>
      <c r="J16" s="8"/>
    </row>
    <row r="17" spans="1:10" s="5" customFormat="1" ht="15" customHeight="1" x14ac:dyDescent="0.2">
      <c r="A17" s="2"/>
      <c r="B17" s="4"/>
      <c r="C17" s="2"/>
      <c r="D17" s="2"/>
      <c r="E17" s="12"/>
      <c r="F17" s="2"/>
      <c r="G17" s="2"/>
      <c r="H17" s="2"/>
      <c r="I17" s="2"/>
      <c r="J17" s="2"/>
    </row>
    <row r="18" spans="1:10" s="5" customFormat="1" ht="15" customHeight="1" x14ac:dyDescent="0.2">
      <c r="A18" s="8"/>
      <c r="B18" s="4"/>
      <c r="C18" s="2"/>
      <c r="D18" s="2"/>
      <c r="E18" s="12"/>
      <c r="F18" s="2"/>
      <c r="G18" s="2"/>
      <c r="H18" s="7"/>
      <c r="I18" s="8"/>
      <c r="J18" s="8"/>
    </row>
    <row r="19" spans="1:10" s="5" customFormat="1" ht="1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</row>
    <row r="20" spans="1:10" s="5" customFormat="1" ht="1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</row>
    <row r="21" spans="1:10" s="5" customFormat="1" ht="1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</row>
    <row r="22" spans="1:10" s="5" customFormat="1" ht="1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</row>
    <row r="23" spans="1:10" s="5" customFormat="1" ht="1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</row>
    <row r="24" spans="1:10" s="5" customFormat="1" ht="1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4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4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4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4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4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4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4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4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4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4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4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4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4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 t="s">
        <v>7</v>
      </c>
      <c r="B38" s="4"/>
      <c r="C38" s="2"/>
      <c r="D38" s="2"/>
      <c r="E38" s="2"/>
      <c r="F38" s="2"/>
      <c r="G38" s="2"/>
      <c r="H38" s="2"/>
      <c r="I38" s="2">
        <f>SUBTOTAL(109,Tabla11053467891011121314[Minutos])</f>
        <v>960</v>
      </c>
      <c r="J38" s="2"/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"/>
  <sheetViews>
    <sheetView showGridLines="0" workbookViewId="0">
      <selection activeCell="G20" sqref="G20"/>
    </sheetView>
  </sheetViews>
  <sheetFormatPr baseColWidth="10" defaultRowHeight="15" x14ac:dyDescent="0.25"/>
  <cols>
    <col min="1" max="1" width="4" bestFit="1" customWidth="1"/>
    <col min="2" max="2" width="9" bestFit="1" customWidth="1"/>
    <col min="3" max="3" width="14" bestFit="1" customWidth="1"/>
    <col min="4" max="4" width="14.28515625" bestFit="1" customWidth="1"/>
    <col min="5" max="5" width="11.7109375" customWidth="1"/>
    <col min="6" max="6" width="17.28515625" customWidth="1"/>
    <col min="7" max="7" width="10" customWidth="1"/>
    <col min="8" max="8" width="76.42578125" customWidth="1"/>
    <col min="9" max="9" width="10.85546875" customWidth="1"/>
  </cols>
  <sheetData>
    <row r="1" spans="1:10" ht="23.25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10" x14ac:dyDescent="0.25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</row>
    <row r="4" spans="1:10" ht="15" customHeight="1" x14ac:dyDescent="0.25">
      <c r="A4" s="2" t="s">
        <v>0</v>
      </c>
      <c r="B4" s="2" t="s">
        <v>5</v>
      </c>
      <c r="C4" s="2" t="s">
        <v>3</v>
      </c>
      <c r="D4" s="2" t="s">
        <v>4</v>
      </c>
      <c r="E4" s="12" t="s">
        <v>15</v>
      </c>
      <c r="F4" s="2" t="s">
        <v>11</v>
      </c>
      <c r="G4" s="2" t="s">
        <v>8</v>
      </c>
      <c r="H4" s="2" t="s">
        <v>1</v>
      </c>
      <c r="I4" s="2" t="s">
        <v>6</v>
      </c>
      <c r="J4" s="2" t="s">
        <v>2</v>
      </c>
    </row>
    <row r="5" spans="1:10" s="2" customFormat="1" ht="12" customHeight="1" x14ac:dyDescent="0.25">
      <c r="B5" s="4">
        <v>42796</v>
      </c>
      <c r="C5" s="2" t="s">
        <v>13</v>
      </c>
      <c r="D5" s="2" t="s">
        <v>25</v>
      </c>
      <c r="E5" s="12" t="s">
        <v>26</v>
      </c>
      <c r="F5" s="2" t="s">
        <v>12</v>
      </c>
      <c r="H5" s="2" t="s">
        <v>39</v>
      </c>
      <c r="I5" s="2">
        <v>60</v>
      </c>
    </row>
    <row r="6" spans="1:10" s="2" customFormat="1" ht="23.25" customHeight="1" x14ac:dyDescent="0.25">
      <c r="B6" s="4">
        <v>42796</v>
      </c>
      <c r="C6" s="2" t="s">
        <v>37</v>
      </c>
      <c r="D6" s="2" t="s">
        <v>17</v>
      </c>
      <c r="E6" s="12" t="s">
        <v>16</v>
      </c>
      <c r="F6" s="2" t="s">
        <v>19</v>
      </c>
      <c r="G6" s="2" t="s">
        <v>28</v>
      </c>
      <c r="H6" s="7" t="s">
        <v>40</v>
      </c>
      <c r="I6" s="2">
        <v>25</v>
      </c>
    </row>
    <row r="7" spans="1:10" s="2" customFormat="1" ht="20.25" customHeight="1" x14ac:dyDescent="0.25">
      <c r="B7" s="4">
        <v>42796</v>
      </c>
      <c r="C7" s="2" t="s">
        <v>38</v>
      </c>
      <c r="D7" s="2" t="s">
        <v>17</v>
      </c>
      <c r="E7" s="12" t="s">
        <v>16</v>
      </c>
      <c r="F7" s="2" t="s">
        <v>19</v>
      </c>
      <c r="G7" s="2" t="s">
        <v>28</v>
      </c>
      <c r="H7" s="7" t="s">
        <v>41</v>
      </c>
      <c r="I7" s="2">
        <v>15</v>
      </c>
      <c r="J7" s="6"/>
    </row>
    <row r="8" spans="1:10" s="2" customFormat="1" ht="12" customHeight="1" x14ac:dyDescent="0.25">
      <c r="A8" s="8"/>
      <c r="B8" s="4">
        <v>42796</v>
      </c>
      <c r="C8" s="2" t="s">
        <v>13</v>
      </c>
      <c r="D8" s="2" t="s">
        <v>25</v>
      </c>
      <c r="E8" s="12" t="s">
        <v>26</v>
      </c>
      <c r="F8" s="2" t="s">
        <v>12</v>
      </c>
      <c r="H8" s="11" t="s">
        <v>42</v>
      </c>
      <c r="I8" s="2">
        <v>120</v>
      </c>
      <c r="J8" s="10"/>
    </row>
    <row r="9" spans="1:10" s="2" customFormat="1" ht="24" customHeight="1" x14ac:dyDescent="0.25">
      <c r="B9" s="4">
        <v>42796</v>
      </c>
      <c r="C9" s="2" t="s">
        <v>13</v>
      </c>
      <c r="D9" s="2" t="s">
        <v>25</v>
      </c>
      <c r="E9" s="12" t="s">
        <v>26</v>
      </c>
      <c r="F9" s="2" t="s">
        <v>12</v>
      </c>
      <c r="H9" s="11" t="s">
        <v>48</v>
      </c>
      <c r="I9" s="2">
        <v>30</v>
      </c>
    </row>
    <row r="10" spans="1:10" s="2" customFormat="1" ht="12" customHeight="1" x14ac:dyDescent="0.25">
      <c r="A10" s="8"/>
      <c r="B10" s="9">
        <v>42796</v>
      </c>
      <c r="C10" s="2" t="s">
        <v>13</v>
      </c>
      <c r="D10" s="2" t="s">
        <v>25</v>
      </c>
      <c r="E10" s="12" t="s">
        <v>26</v>
      </c>
      <c r="F10" s="2" t="s">
        <v>12</v>
      </c>
      <c r="H10" s="7" t="s">
        <v>43</v>
      </c>
      <c r="I10" s="8">
        <v>60</v>
      </c>
      <c r="J10" s="8"/>
    </row>
    <row r="11" spans="1:10" s="2" customFormat="1" ht="12" customHeight="1" x14ac:dyDescent="0.25">
      <c r="A11" s="8"/>
      <c r="B11" s="9">
        <v>42796</v>
      </c>
      <c r="C11" s="2" t="s">
        <v>13</v>
      </c>
      <c r="D11" s="2" t="s">
        <v>25</v>
      </c>
      <c r="E11" s="12" t="s">
        <v>26</v>
      </c>
      <c r="F11" s="2" t="s">
        <v>12</v>
      </c>
      <c r="H11" s="2" t="s">
        <v>44</v>
      </c>
      <c r="I11" s="8">
        <v>40</v>
      </c>
      <c r="J11" s="8"/>
    </row>
    <row r="12" spans="1:10" s="2" customFormat="1" ht="12" customHeight="1" x14ac:dyDescent="0.25">
      <c r="A12" s="8"/>
      <c r="B12" s="9">
        <v>42796</v>
      </c>
      <c r="C12" s="2" t="s">
        <v>13</v>
      </c>
      <c r="D12" s="2" t="s">
        <v>25</v>
      </c>
      <c r="E12" s="12" t="s">
        <v>26</v>
      </c>
      <c r="F12" s="2" t="s">
        <v>12</v>
      </c>
      <c r="H12" s="2" t="s">
        <v>45</v>
      </c>
      <c r="I12" s="8">
        <v>40</v>
      </c>
      <c r="J12" s="8"/>
    </row>
    <row r="13" spans="1:10" s="2" customFormat="1" ht="12" customHeight="1" x14ac:dyDescent="0.25">
      <c r="A13" s="8"/>
      <c r="B13" s="9">
        <v>42796</v>
      </c>
      <c r="C13" s="2" t="s">
        <v>13</v>
      </c>
      <c r="D13" s="2" t="s">
        <v>25</v>
      </c>
      <c r="E13" s="12" t="s">
        <v>26</v>
      </c>
      <c r="F13" s="2" t="s">
        <v>12</v>
      </c>
      <c r="H13" s="2" t="s">
        <v>47</v>
      </c>
      <c r="I13" s="8">
        <v>30</v>
      </c>
      <c r="J13" s="8"/>
    </row>
    <row r="14" spans="1:10" s="2" customFormat="1" ht="12" customHeight="1" x14ac:dyDescent="0.25">
      <c r="B14" s="4">
        <v>42796</v>
      </c>
      <c r="C14" s="2" t="s">
        <v>13</v>
      </c>
      <c r="D14" s="2" t="s">
        <v>25</v>
      </c>
      <c r="E14" s="12" t="s">
        <v>26</v>
      </c>
      <c r="F14" s="2" t="s">
        <v>12</v>
      </c>
      <c r="H14" s="2" t="s">
        <v>46</v>
      </c>
      <c r="I14" s="2">
        <v>50</v>
      </c>
    </row>
    <row r="15" spans="1:10" s="2" customFormat="1" ht="21.75" customHeight="1" x14ac:dyDescent="0.25">
      <c r="A15" s="8"/>
      <c r="B15" s="4">
        <v>42796</v>
      </c>
      <c r="C15" s="2" t="s">
        <v>21</v>
      </c>
      <c r="D15" s="2" t="s">
        <v>17</v>
      </c>
      <c r="E15" s="12" t="s">
        <v>16</v>
      </c>
      <c r="F15" s="2" t="s">
        <v>19</v>
      </c>
      <c r="G15" s="2" t="s">
        <v>20</v>
      </c>
      <c r="H15" s="7" t="s">
        <v>49</v>
      </c>
      <c r="I15" s="8">
        <v>10</v>
      </c>
      <c r="J15" s="8"/>
    </row>
    <row r="16" spans="1:10" s="2" customFormat="1" ht="13.5" customHeight="1" x14ac:dyDescent="0.25">
      <c r="B16" s="4"/>
      <c r="I16" s="2">
        <f>SUM(I5:I15)</f>
        <v>480</v>
      </c>
    </row>
    <row r="17" spans="1:10" s="5" customFormat="1" ht="1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</row>
    <row r="18" spans="1:10" s="5" customFormat="1" ht="1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</row>
    <row r="19" spans="1:10" s="5" customFormat="1" ht="1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</row>
    <row r="20" spans="1:10" s="5" customFormat="1" ht="1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</row>
    <row r="21" spans="1:10" s="5" customFormat="1" ht="1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</row>
    <row r="22" spans="1:10" s="5" customFormat="1" ht="1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</row>
    <row r="23" spans="1:10" s="5" customFormat="1" ht="1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</row>
    <row r="24" spans="1:10" s="5" customFormat="1" ht="1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4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4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4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4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4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4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4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4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4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4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 t="s">
        <v>7</v>
      </c>
      <c r="B35" s="4"/>
      <c r="C35" s="2"/>
      <c r="D35" s="2"/>
      <c r="E35" s="2"/>
      <c r="F35" s="2"/>
      <c r="G35" s="2"/>
      <c r="H35" s="2"/>
      <c r="I35" s="2">
        <f>SUBTOTAL(109,Tabla1105[Minutos])</f>
        <v>960</v>
      </c>
      <c r="J35" s="2"/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activeCell="G18" sqref="G18"/>
    </sheetView>
  </sheetViews>
  <sheetFormatPr baseColWidth="10" defaultRowHeight="15" x14ac:dyDescent="0.25"/>
  <cols>
    <col min="1" max="1" width="4" customWidth="1"/>
    <col min="2" max="2" width="9" customWidth="1"/>
    <col min="3" max="3" width="14" customWidth="1"/>
    <col min="4" max="4" width="14.28515625" customWidth="1"/>
    <col min="5" max="5" width="11.7109375" customWidth="1"/>
    <col min="6" max="6" width="17.28515625" customWidth="1"/>
    <col min="7" max="7" width="14.7109375" customWidth="1"/>
    <col min="8" max="8" width="69.7109375" customWidth="1"/>
    <col min="9" max="9" width="10.85546875" customWidth="1"/>
  </cols>
  <sheetData>
    <row r="1" spans="1:10" ht="23.25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10" x14ac:dyDescent="0.25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</row>
    <row r="4" spans="1:10" ht="15" customHeight="1" x14ac:dyDescent="0.25">
      <c r="A4" s="2" t="s">
        <v>0</v>
      </c>
      <c r="B4" s="2" t="s">
        <v>5</v>
      </c>
      <c r="C4" s="2" t="s">
        <v>3</v>
      </c>
      <c r="D4" s="2" t="s">
        <v>4</v>
      </c>
      <c r="E4" s="12" t="s">
        <v>15</v>
      </c>
      <c r="F4" s="2" t="s">
        <v>11</v>
      </c>
      <c r="G4" s="2" t="s">
        <v>8</v>
      </c>
      <c r="H4" s="2" t="s">
        <v>1</v>
      </c>
      <c r="I4" s="2" t="s">
        <v>6</v>
      </c>
      <c r="J4" s="2" t="s">
        <v>2</v>
      </c>
    </row>
    <row r="5" spans="1:10" s="2" customFormat="1" ht="12" customHeight="1" x14ac:dyDescent="0.25">
      <c r="A5" s="8"/>
      <c r="B5" s="4">
        <v>42797</v>
      </c>
      <c r="C5" s="2" t="s">
        <v>51</v>
      </c>
      <c r="D5" s="2" t="s">
        <v>25</v>
      </c>
      <c r="E5" s="12" t="s">
        <v>26</v>
      </c>
      <c r="F5" s="2" t="s">
        <v>12</v>
      </c>
      <c r="G5" s="8"/>
      <c r="H5" s="2" t="s">
        <v>56</v>
      </c>
      <c r="I5" s="8">
        <v>60</v>
      </c>
      <c r="J5" s="8"/>
    </row>
    <row r="6" spans="1:10" s="2" customFormat="1" ht="12" customHeight="1" x14ac:dyDescent="0.25">
      <c r="A6" s="8"/>
      <c r="B6" s="4">
        <v>42797</v>
      </c>
      <c r="C6" s="2" t="s">
        <v>51</v>
      </c>
      <c r="D6" s="2" t="s">
        <v>25</v>
      </c>
      <c r="E6" s="12" t="s">
        <v>26</v>
      </c>
      <c r="F6" s="2" t="s">
        <v>12</v>
      </c>
      <c r="G6" s="8"/>
      <c r="H6" s="2" t="s">
        <v>57</v>
      </c>
      <c r="I6" s="8">
        <v>70</v>
      </c>
      <c r="J6" s="8"/>
    </row>
    <row r="7" spans="1:10" s="2" customFormat="1" ht="12" customHeight="1" x14ac:dyDescent="0.25">
      <c r="B7" s="4">
        <v>42797</v>
      </c>
      <c r="C7" s="2" t="s">
        <v>51</v>
      </c>
      <c r="D7" s="2" t="s">
        <v>25</v>
      </c>
      <c r="E7" s="12" t="s">
        <v>26</v>
      </c>
      <c r="F7" s="2" t="s">
        <v>12</v>
      </c>
      <c r="H7" s="2" t="s">
        <v>50</v>
      </c>
      <c r="I7" s="2">
        <v>120</v>
      </c>
    </row>
    <row r="8" spans="1:10" s="2" customFormat="1" ht="12" customHeight="1" x14ac:dyDescent="0.25">
      <c r="B8" s="4">
        <v>42797</v>
      </c>
      <c r="C8" s="2" t="s">
        <v>51</v>
      </c>
      <c r="D8" s="2" t="s">
        <v>25</v>
      </c>
      <c r="E8" s="12" t="s">
        <v>26</v>
      </c>
      <c r="F8" s="2" t="s">
        <v>12</v>
      </c>
      <c r="H8" s="7" t="s">
        <v>52</v>
      </c>
      <c r="I8" s="2">
        <v>60</v>
      </c>
    </row>
    <row r="9" spans="1:10" s="2" customFormat="1" ht="12" customHeight="1" x14ac:dyDescent="0.25">
      <c r="B9" s="4">
        <v>42797</v>
      </c>
      <c r="C9" s="2" t="s">
        <v>51</v>
      </c>
      <c r="D9" s="2" t="s">
        <v>25</v>
      </c>
      <c r="E9" s="12" t="s">
        <v>26</v>
      </c>
      <c r="F9" s="2" t="s">
        <v>12</v>
      </c>
      <c r="H9" s="7" t="s">
        <v>53</v>
      </c>
      <c r="I9" s="2">
        <v>120</v>
      </c>
      <c r="J9" s="6"/>
    </row>
    <row r="10" spans="1:10" s="2" customFormat="1" ht="12" customHeight="1" x14ac:dyDescent="0.25">
      <c r="A10" s="8"/>
      <c r="B10" s="4">
        <v>42797</v>
      </c>
      <c r="C10" s="2" t="s">
        <v>51</v>
      </c>
      <c r="D10" s="2" t="s">
        <v>25</v>
      </c>
      <c r="E10" s="12" t="s">
        <v>26</v>
      </c>
      <c r="F10" s="2" t="s">
        <v>12</v>
      </c>
      <c r="H10" s="11" t="s">
        <v>54</v>
      </c>
      <c r="I10" s="2">
        <v>35</v>
      </c>
      <c r="J10" s="10"/>
    </row>
    <row r="11" spans="1:10" s="2" customFormat="1" ht="12" customHeight="1" x14ac:dyDescent="0.25">
      <c r="B11" s="4">
        <v>42797</v>
      </c>
      <c r="C11" s="2" t="s">
        <v>51</v>
      </c>
      <c r="D11" s="2" t="s">
        <v>25</v>
      </c>
      <c r="E11" s="12" t="s">
        <v>26</v>
      </c>
      <c r="F11" s="2" t="s">
        <v>12</v>
      </c>
      <c r="H11" s="11" t="s">
        <v>55</v>
      </c>
      <c r="I11" s="2">
        <v>15</v>
      </c>
    </row>
    <row r="12" spans="1:10" s="2" customFormat="1" ht="12" customHeight="1" x14ac:dyDescent="0.25">
      <c r="A12" s="8"/>
      <c r="B12" s="9"/>
      <c r="E12" s="12"/>
      <c r="H12" s="7"/>
      <c r="I12" s="8">
        <f>SUM(I5:I11)</f>
        <v>480</v>
      </c>
      <c r="J12" s="8"/>
    </row>
    <row r="13" spans="1:10" s="2" customFormat="1" ht="15" customHeight="1" x14ac:dyDescent="0.25">
      <c r="A13" s="8"/>
      <c r="B13" s="9"/>
      <c r="E13" s="12"/>
      <c r="I13" s="8"/>
      <c r="J13" s="8"/>
    </row>
    <row r="14" spans="1:10" s="2" customFormat="1" ht="15" customHeight="1" x14ac:dyDescent="0.25">
      <c r="A14" s="8"/>
      <c r="B14" s="9"/>
      <c r="E14" s="12"/>
      <c r="I14" s="8"/>
      <c r="J14" s="8"/>
    </row>
    <row r="15" spans="1:10" s="2" customFormat="1" ht="21" customHeight="1" x14ac:dyDescent="0.25">
      <c r="A15" s="8"/>
      <c r="B15" s="9"/>
      <c r="E15" s="12"/>
      <c r="I15" s="8"/>
      <c r="J15" s="8"/>
    </row>
    <row r="16" spans="1:10" s="2" customFormat="1" ht="15" customHeight="1" x14ac:dyDescent="0.25">
      <c r="B16" s="4"/>
      <c r="E16" s="12"/>
    </row>
    <row r="17" spans="1:10" s="5" customFormat="1" ht="15" customHeight="1" x14ac:dyDescent="0.2">
      <c r="A17" s="8"/>
      <c r="B17" s="4"/>
      <c r="C17" s="2"/>
      <c r="D17" s="2"/>
      <c r="E17" s="12"/>
      <c r="F17" s="2"/>
      <c r="G17" s="2"/>
      <c r="H17" s="7"/>
      <c r="I17" s="8"/>
      <c r="J17" s="8"/>
    </row>
    <row r="18" spans="1:10" s="5" customFormat="1" ht="1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</row>
    <row r="19" spans="1:10" s="5" customFormat="1" ht="1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</row>
    <row r="20" spans="1:10" s="5" customFormat="1" ht="1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</row>
    <row r="21" spans="1:10" s="5" customFormat="1" ht="1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</row>
    <row r="22" spans="1:10" s="5" customFormat="1" ht="1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</row>
    <row r="23" spans="1:10" s="5" customFormat="1" ht="1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</row>
    <row r="24" spans="1:10" s="5" customFormat="1" ht="1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4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4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4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4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4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4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4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4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4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4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4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4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 t="s">
        <v>7</v>
      </c>
      <c r="B37" s="4"/>
      <c r="C37" s="2"/>
      <c r="D37" s="2"/>
      <c r="E37" s="2"/>
      <c r="F37" s="2"/>
      <c r="G37" s="2"/>
      <c r="H37" s="2"/>
      <c r="I37" s="2">
        <f>SUBTOTAL(109,Tabla11053[Minutos])</f>
        <v>960</v>
      </c>
      <c r="J37" s="2"/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6"/>
  <sheetViews>
    <sheetView showGridLines="0" tabSelected="1" workbookViewId="0">
      <selection activeCell="H5" sqref="H5"/>
    </sheetView>
  </sheetViews>
  <sheetFormatPr baseColWidth="10" defaultRowHeight="15" x14ac:dyDescent="0.25"/>
  <cols>
    <col min="1" max="1" width="4" customWidth="1"/>
    <col min="2" max="2" width="9" customWidth="1"/>
    <col min="3" max="3" width="14" customWidth="1"/>
    <col min="4" max="4" width="14.28515625" customWidth="1"/>
    <col min="5" max="5" width="11.7109375" customWidth="1"/>
    <col min="6" max="6" width="17.28515625" customWidth="1"/>
    <col min="7" max="7" width="14.7109375" customWidth="1"/>
    <col min="8" max="8" width="69.7109375" customWidth="1"/>
    <col min="9" max="9" width="10.85546875" customWidth="1"/>
  </cols>
  <sheetData>
    <row r="1" spans="1:10" ht="23.25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10" x14ac:dyDescent="0.25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</row>
    <row r="4" spans="1:10" ht="15" customHeight="1" x14ac:dyDescent="0.25">
      <c r="A4" s="2" t="s">
        <v>0</v>
      </c>
      <c r="B4" s="2" t="s">
        <v>5</v>
      </c>
      <c r="C4" s="2" t="s">
        <v>3</v>
      </c>
      <c r="D4" s="2" t="s">
        <v>4</v>
      </c>
      <c r="E4" s="12" t="s">
        <v>15</v>
      </c>
      <c r="F4" s="2" t="s">
        <v>11</v>
      </c>
      <c r="G4" s="2" t="s">
        <v>8</v>
      </c>
      <c r="H4" s="2" t="s">
        <v>1</v>
      </c>
      <c r="I4" s="2" t="s">
        <v>6</v>
      </c>
      <c r="J4" s="2" t="s">
        <v>2</v>
      </c>
    </row>
    <row r="5" spans="1:10" s="2" customFormat="1" ht="12" customHeight="1" x14ac:dyDescent="0.25">
      <c r="A5" s="8"/>
      <c r="B5" s="4">
        <v>42800</v>
      </c>
      <c r="C5" s="2" t="s">
        <v>51</v>
      </c>
      <c r="D5" s="2" t="s">
        <v>25</v>
      </c>
      <c r="E5" s="12" t="s">
        <v>26</v>
      </c>
      <c r="F5" s="2" t="s">
        <v>12</v>
      </c>
      <c r="G5" s="8"/>
      <c r="H5" s="2" t="s">
        <v>132</v>
      </c>
      <c r="I5" s="8">
        <v>60</v>
      </c>
      <c r="J5" s="8"/>
    </row>
    <row r="6" spans="1:10" s="2" customFormat="1" ht="12" customHeight="1" x14ac:dyDescent="0.25">
      <c r="A6" s="8"/>
      <c r="B6" s="4">
        <v>42800</v>
      </c>
      <c r="C6" s="2" t="s">
        <v>51</v>
      </c>
      <c r="D6" s="2" t="s">
        <v>25</v>
      </c>
      <c r="E6" s="12" t="s">
        <v>26</v>
      </c>
      <c r="F6" s="2" t="s">
        <v>12</v>
      </c>
      <c r="G6" s="8"/>
      <c r="H6" s="2" t="s">
        <v>58</v>
      </c>
      <c r="I6" s="8">
        <v>60</v>
      </c>
      <c r="J6" s="8"/>
    </row>
    <row r="7" spans="1:10" s="2" customFormat="1" ht="12" customHeight="1" x14ac:dyDescent="0.25">
      <c r="B7" s="4">
        <v>42800</v>
      </c>
      <c r="C7" s="2" t="s">
        <v>51</v>
      </c>
      <c r="D7" s="2" t="s">
        <v>25</v>
      </c>
      <c r="E7" s="12" t="s">
        <v>26</v>
      </c>
      <c r="F7" s="2" t="s">
        <v>12</v>
      </c>
      <c r="H7" s="2" t="s">
        <v>59</v>
      </c>
      <c r="I7" s="2">
        <v>240</v>
      </c>
    </row>
    <row r="8" spans="1:10" s="2" customFormat="1" ht="20.25" customHeight="1" x14ac:dyDescent="0.25">
      <c r="B8" s="4">
        <v>42800</v>
      </c>
      <c r="C8" s="2" t="s">
        <v>14</v>
      </c>
      <c r="D8" s="2" t="s">
        <v>60</v>
      </c>
      <c r="E8" s="12" t="s">
        <v>18</v>
      </c>
      <c r="F8" s="2" t="s">
        <v>19</v>
      </c>
      <c r="G8" s="2" t="s">
        <v>28</v>
      </c>
      <c r="H8" s="7" t="s">
        <v>61</v>
      </c>
      <c r="I8" s="2">
        <v>10</v>
      </c>
    </row>
    <row r="9" spans="1:10" s="2" customFormat="1" ht="12" customHeight="1" x14ac:dyDescent="0.25">
      <c r="B9" s="4">
        <v>42800</v>
      </c>
      <c r="C9" s="2" t="s">
        <v>14</v>
      </c>
      <c r="D9" s="2" t="s">
        <v>60</v>
      </c>
      <c r="E9" s="12" t="s">
        <v>18</v>
      </c>
      <c r="F9" s="2" t="s">
        <v>19</v>
      </c>
      <c r="G9" s="2" t="s">
        <v>20</v>
      </c>
      <c r="H9" s="7" t="s">
        <v>62</v>
      </c>
      <c r="I9" s="2">
        <v>20</v>
      </c>
      <c r="J9" s="6"/>
    </row>
    <row r="10" spans="1:10" s="2" customFormat="1" ht="24.75" customHeight="1" x14ac:dyDescent="0.25">
      <c r="A10" s="8"/>
      <c r="B10" s="4">
        <v>42800</v>
      </c>
      <c r="C10" s="2" t="s">
        <v>63</v>
      </c>
      <c r="D10" s="2" t="s">
        <v>60</v>
      </c>
      <c r="E10" s="12" t="s">
        <v>16</v>
      </c>
      <c r="F10" s="2" t="s">
        <v>12</v>
      </c>
      <c r="H10" s="11" t="s">
        <v>64</v>
      </c>
      <c r="I10" s="2">
        <v>90</v>
      </c>
      <c r="J10" s="10"/>
    </row>
    <row r="11" spans="1:10" s="2" customFormat="1" ht="12" customHeight="1" x14ac:dyDescent="0.25">
      <c r="A11" s="8"/>
      <c r="B11" s="9"/>
      <c r="E11" s="12"/>
      <c r="H11" s="7"/>
      <c r="I11" s="8">
        <f>SUM(I5:I10)</f>
        <v>480</v>
      </c>
      <c r="J11" s="8"/>
    </row>
    <row r="12" spans="1:10" s="2" customFormat="1" ht="15" customHeight="1" x14ac:dyDescent="0.25">
      <c r="A12" s="8"/>
      <c r="B12" s="9"/>
      <c r="E12" s="12"/>
      <c r="I12" s="8"/>
      <c r="J12" s="8"/>
    </row>
    <row r="13" spans="1:10" s="2" customFormat="1" ht="15" customHeight="1" x14ac:dyDescent="0.25">
      <c r="A13" s="8"/>
      <c r="B13" s="9"/>
      <c r="E13" s="12"/>
      <c r="I13" s="8"/>
      <c r="J13" s="8"/>
    </row>
    <row r="14" spans="1:10" s="2" customFormat="1" ht="15" customHeight="1" x14ac:dyDescent="0.25">
      <c r="A14" s="8"/>
      <c r="B14" s="9"/>
      <c r="E14" s="12"/>
      <c r="I14" s="8"/>
      <c r="J14" s="8"/>
    </row>
    <row r="15" spans="1:10" s="2" customFormat="1" ht="21" customHeight="1" x14ac:dyDescent="0.25">
      <c r="B15" s="4"/>
      <c r="E15" s="12"/>
    </row>
    <row r="16" spans="1:10" s="2" customFormat="1" ht="15" customHeight="1" x14ac:dyDescent="0.25">
      <c r="A16" s="8"/>
      <c r="B16" s="4"/>
      <c r="E16" s="12"/>
      <c r="H16" s="7"/>
      <c r="I16" s="8"/>
      <c r="J16" s="8"/>
    </row>
    <row r="17" spans="1:10" s="5" customFormat="1" ht="1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</row>
    <row r="18" spans="1:10" s="5" customFormat="1" ht="1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</row>
    <row r="19" spans="1:10" s="5" customFormat="1" ht="1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</row>
    <row r="20" spans="1:10" s="5" customFormat="1" ht="1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</row>
    <row r="21" spans="1:10" s="5" customFormat="1" ht="1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</row>
    <row r="22" spans="1:10" s="5" customFormat="1" ht="1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</row>
    <row r="23" spans="1:10" s="5" customFormat="1" ht="1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</row>
    <row r="24" spans="1:10" s="5" customFormat="1" ht="1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4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4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4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4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4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4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4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4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4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4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4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 t="s">
        <v>7</v>
      </c>
      <c r="B36" s="4"/>
      <c r="C36" s="2"/>
      <c r="D36" s="2"/>
      <c r="E36" s="2"/>
      <c r="F36" s="2"/>
      <c r="G36" s="2"/>
      <c r="H36" s="2"/>
      <c r="I36" s="2">
        <f>SUBTOTAL(109,Tabla110534[Minutos])</f>
        <v>960</v>
      </c>
      <c r="J36" s="2"/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6"/>
  <sheetViews>
    <sheetView showGridLines="0" workbookViewId="0">
      <selection activeCell="H15" sqref="H15"/>
    </sheetView>
  </sheetViews>
  <sheetFormatPr baseColWidth="10" defaultRowHeight="15" x14ac:dyDescent="0.25"/>
  <cols>
    <col min="1" max="1" width="4" customWidth="1"/>
    <col min="2" max="2" width="9" customWidth="1"/>
    <col min="3" max="3" width="14" customWidth="1"/>
    <col min="4" max="4" width="14.28515625" customWidth="1"/>
    <col min="5" max="5" width="11.7109375" customWidth="1"/>
    <col min="6" max="6" width="17.28515625" customWidth="1"/>
    <col min="7" max="7" width="14.7109375" customWidth="1"/>
    <col min="8" max="8" width="69.7109375" customWidth="1"/>
    <col min="9" max="9" width="10.85546875" customWidth="1"/>
  </cols>
  <sheetData>
    <row r="1" spans="1:10" ht="23.25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10" x14ac:dyDescent="0.25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</row>
    <row r="4" spans="1:10" ht="15" customHeight="1" x14ac:dyDescent="0.25">
      <c r="A4" s="2" t="s">
        <v>0</v>
      </c>
      <c r="B4" s="2" t="s">
        <v>5</v>
      </c>
      <c r="C4" s="2" t="s">
        <v>3</v>
      </c>
      <c r="D4" s="2" t="s">
        <v>4</v>
      </c>
      <c r="E4" s="12" t="s">
        <v>15</v>
      </c>
      <c r="F4" s="2" t="s">
        <v>11</v>
      </c>
      <c r="G4" s="2" t="s">
        <v>8</v>
      </c>
      <c r="H4" s="2" t="s">
        <v>1</v>
      </c>
      <c r="I4" s="2" t="s">
        <v>6</v>
      </c>
      <c r="J4" s="2" t="s">
        <v>2</v>
      </c>
    </row>
    <row r="5" spans="1:10" s="2" customFormat="1" ht="21.75" customHeight="1" x14ac:dyDescent="0.25">
      <c r="A5" s="8"/>
      <c r="B5" s="4">
        <v>42801</v>
      </c>
      <c r="C5" s="2" t="s">
        <v>63</v>
      </c>
      <c r="D5" s="2" t="s">
        <v>60</v>
      </c>
      <c r="E5" s="12" t="s">
        <v>16</v>
      </c>
      <c r="F5" s="2" t="s">
        <v>12</v>
      </c>
      <c r="H5" s="11" t="s">
        <v>65</v>
      </c>
      <c r="I5" s="2">
        <v>180</v>
      </c>
      <c r="J5" s="8"/>
    </row>
    <row r="6" spans="1:10" s="2" customFormat="1" ht="12" customHeight="1" x14ac:dyDescent="0.25">
      <c r="A6" s="8"/>
      <c r="B6" s="4">
        <v>42801</v>
      </c>
      <c r="C6" s="2" t="s">
        <v>63</v>
      </c>
      <c r="D6" s="2" t="s">
        <v>60</v>
      </c>
      <c r="E6" s="12" t="s">
        <v>16</v>
      </c>
      <c r="F6" s="2" t="s">
        <v>12</v>
      </c>
      <c r="H6" s="11" t="s">
        <v>66</v>
      </c>
      <c r="I6" s="2">
        <v>60</v>
      </c>
      <c r="J6" s="8"/>
    </row>
    <row r="7" spans="1:10" s="2" customFormat="1" ht="12" customHeight="1" x14ac:dyDescent="0.25">
      <c r="B7" s="4">
        <v>42801</v>
      </c>
      <c r="C7" s="2" t="s">
        <v>21</v>
      </c>
      <c r="D7" s="2" t="s">
        <v>60</v>
      </c>
      <c r="E7" s="12" t="s">
        <v>16</v>
      </c>
      <c r="F7" s="2" t="s">
        <v>67</v>
      </c>
      <c r="G7" s="2" t="s">
        <v>28</v>
      </c>
      <c r="H7" s="2" t="s">
        <v>68</v>
      </c>
      <c r="I7" s="2">
        <v>20</v>
      </c>
    </row>
    <row r="8" spans="1:10" s="2" customFormat="1" ht="12" customHeight="1" x14ac:dyDescent="0.25">
      <c r="B8" s="4">
        <v>42801</v>
      </c>
      <c r="C8" s="2" t="s">
        <v>21</v>
      </c>
      <c r="D8" s="2" t="s">
        <v>60</v>
      </c>
      <c r="E8" s="12" t="s">
        <v>16</v>
      </c>
      <c r="F8" s="2" t="s">
        <v>67</v>
      </c>
      <c r="G8" s="2" t="s">
        <v>20</v>
      </c>
      <c r="H8" s="7" t="s">
        <v>69</v>
      </c>
      <c r="I8" s="2">
        <v>60</v>
      </c>
    </row>
    <row r="9" spans="1:10" s="2" customFormat="1" ht="12" customHeight="1" x14ac:dyDescent="0.25">
      <c r="B9" s="4">
        <v>42801</v>
      </c>
      <c r="C9" s="2" t="s">
        <v>21</v>
      </c>
      <c r="D9" s="2" t="s">
        <v>60</v>
      </c>
      <c r="E9" s="12" t="s">
        <v>16</v>
      </c>
      <c r="F9" s="2" t="s">
        <v>67</v>
      </c>
      <c r="G9" s="2" t="s">
        <v>20</v>
      </c>
      <c r="H9" s="7" t="s">
        <v>70</v>
      </c>
      <c r="I9" s="2">
        <v>90</v>
      </c>
      <c r="J9" s="6"/>
    </row>
    <row r="10" spans="1:10" s="2" customFormat="1" ht="12" customHeight="1" x14ac:dyDescent="0.25">
      <c r="A10" s="8"/>
      <c r="B10" s="4">
        <v>42801</v>
      </c>
      <c r="C10" s="2" t="s">
        <v>21</v>
      </c>
      <c r="D10" s="2" t="s">
        <v>60</v>
      </c>
      <c r="E10" s="12" t="s">
        <v>16</v>
      </c>
      <c r="F10" s="2" t="s">
        <v>67</v>
      </c>
      <c r="G10" s="2" t="s">
        <v>20</v>
      </c>
      <c r="H10" s="11" t="s">
        <v>71</v>
      </c>
      <c r="I10" s="2">
        <v>70</v>
      </c>
      <c r="J10" s="10"/>
    </row>
    <row r="11" spans="1:10" s="2" customFormat="1" ht="12" customHeight="1" x14ac:dyDescent="0.25">
      <c r="A11" s="8"/>
      <c r="B11" s="9"/>
      <c r="E11" s="12"/>
      <c r="H11" s="7"/>
      <c r="I11" s="8">
        <f>SUM(I5:I10)</f>
        <v>480</v>
      </c>
      <c r="J11" s="8"/>
    </row>
    <row r="12" spans="1:10" s="2" customFormat="1" ht="15" customHeight="1" x14ac:dyDescent="0.25">
      <c r="A12" s="8"/>
      <c r="B12" s="9"/>
      <c r="E12" s="12"/>
      <c r="I12" s="8"/>
      <c r="J12" s="8"/>
    </row>
    <row r="13" spans="1:10" s="2" customFormat="1" ht="15" customHeight="1" x14ac:dyDescent="0.25">
      <c r="A13" s="8"/>
      <c r="B13" s="9"/>
      <c r="E13" s="12"/>
      <c r="I13" s="8"/>
      <c r="J13" s="8"/>
    </row>
    <row r="14" spans="1:10" s="2" customFormat="1" ht="15" customHeight="1" x14ac:dyDescent="0.25">
      <c r="A14" s="8"/>
      <c r="B14" s="9"/>
      <c r="E14" s="12"/>
      <c r="I14" s="8"/>
      <c r="J14" s="8"/>
    </row>
    <row r="15" spans="1:10" s="2" customFormat="1" ht="21" customHeight="1" x14ac:dyDescent="0.25">
      <c r="B15" s="4"/>
      <c r="E15" s="12"/>
    </row>
    <row r="16" spans="1:10" s="2" customFormat="1" ht="15" customHeight="1" x14ac:dyDescent="0.25">
      <c r="A16" s="8"/>
      <c r="B16" s="4"/>
      <c r="E16" s="12"/>
      <c r="H16" s="7"/>
      <c r="I16" s="8"/>
      <c r="J16" s="8"/>
    </row>
    <row r="17" spans="1:10" s="5" customFormat="1" ht="1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</row>
    <row r="18" spans="1:10" s="5" customFormat="1" ht="1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</row>
    <row r="19" spans="1:10" s="5" customFormat="1" ht="1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</row>
    <row r="20" spans="1:10" s="5" customFormat="1" ht="1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</row>
    <row r="21" spans="1:10" s="5" customFormat="1" ht="1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</row>
    <row r="22" spans="1:10" s="5" customFormat="1" ht="1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</row>
    <row r="23" spans="1:10" s="5" customFormat="1" ht="1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</row>
    <row r="24" spans="1:10" s="5" customFormat="1" ht="1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4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4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4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4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4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4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4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4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4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4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4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 t="s">
        <v>7</v>
      </c>
      <c r="B36" s="4"/>
      <c r="C36" s="2"/>
      <c r="D36" s="2"/>
      <c r="E36" s="2"/>
      <c r="F36" s="2"/>
      <c r="G36" s="2"/>
      <c r="H36" s="2"/>
      <c r="I36" s="2">
        <f>SUBTOTAL(109,Tabla1105346[Minutos])</f>
        <v>960</v>
      </c>
      <c r="J36" s="2"/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  <drawing r:id="rId2"/>
  <legacy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4"/>
  <sheetViews>
    <sheetView showGridLines="0" workbookViewId="0">
      <selection activeCell="D6" sqref="D6"/>
    </sheetView>
  </sheetViews>
  <sheetFormatPr baseColWidth="10" defaultRowHeight="15" x14ac:dyDescent="0.25"/>
  <cols>
    <col min="1" max="1" width="4" customWidth="1"/>
    <col min="2" max="2" width="9" customWidth="1"/>
    <col min="3" max="3" width="14" customWidth="1"/>
    <col min="4" max="4" width="14.28515625" customWidth="1"/>
    <col min="5" max="5" width="11.7109375" customWidth="1"/>
    <col min="6" max="6" width="17.28515625" customWidth="1"/>
    <col min="7" max="7" width="14.7109375" customWidth="1"/>
    <col min="8" max="8" width="69.7109375" customWidth="1"/>
    <col min="9" max="9" width="10.85546875" customWidth="1"/>
  </cols>
  <sheetData>
    <row r="1" spans="1:10" ht="23.25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10" x14ac:dyDescent="0.25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</row>
    <row r="4" spans="1:10" ht="15" customHeight="1" x14ac:dyDescent="0.25">
      <c r="A4" s="2" t="s">
        <v>0</v>
      </c>
      <c r="B4" s="2" t="s">
        <v>5</v>
      </c>
      <c r="C4" s="2" t="s">
        <v>3</v>
      </c>
      <c r="D4" s="2" t="s">
        <v>4</v>
      </c>
      <c r="E4" s="12" t="s">
        <v>15</v>
      </c>
      <c r="F4" s="2" t="s">
        <v>11</v>
      </c>
      <c r="G4" s="2" t="s">
        <v>8</v>
      </c>
      <c r="H4" s="2" t="s">
        <v>1</v>
      </c>
      <c r="I4" s="2" t="s">
        <v>6</v>
      </c>
      <c r="J4" s="2" t="s">
        <v>2</v>
      </c>
    </row>
    <row r="5" spans="1:10" s="2" customFormat="1" ht="12" customHeight="1" x14ac:dyDescent="0.25">
      <c r="A5" s="8"/>
      <c r="B5" s="4">
        <v>42802</v>
      </c>
      <c r="C5" s="2" t="s">
        <v>72</v>
      </c>
      <c r="D5" s="2" t="s">
        <v>25</v>
      </c>
      <c r="E5" s="12" t="s">
        <v>26</v>
      </c>
      <c r="F5" s="2" t="s">
        <v>73</v>
      </c>
      <c r="H5" s="11" t="s">
        <v>75</v>
      </c>
      <c r="I5" s="2">
        <v>30</v>
      </c>
      <c r="J5" s="8"/>
    </row>
    <row r="6" spans="1:10" s="2" customFormat="1" ht="12" customHeight="1" x14ac:dyDescent="0.25">
      <c r="A6" s="8"/>
      <c r="B6" s="4">
        <v>42802</v>
      </c>
      <c r="C6" s="2" t="s">
        <v>72</v>
      </c>
      <c r="D6" s="2" t="s">
        <v>60</v>
      </c>
      <c r="E6" s="12"/>
      <c r="F6" s="2" t="s">
        <v>73</v>
      </c>
      <c r="H6" s="11" t="s">
        <v>74</v>
      </c>
      <c r="I6" s="2">
        <v>150</v>
      </c>
      <c r="J6" s="8"/>
    </row>
    <row r="7" spans="1:10" s="2" customFormat="1" ht="12" customHeight="1" x14ac:dyDescent="0.25">
      <c r="B7" s="4">
        <v>42802</v>
      </c>
      <c r="C7" s="2" t="s">
        <v>72</v>
      </c>
      <c r="D7" s="2" t="s">
        <v>25</v>
      </c>
      <c r="E7" s="12" t="s">
        <v>26</v>
      </c>
      <c r="F7" s="2" t="s">
        <v>12</v>
      </c>
      <c r="H7" s="2" t="s">
        <v>76</v>
      </c>
      <c r="I7" s="2">
        <v>60</v>
      </c>
    </row>
    <row r="8" spans="1:10" s="2" customFormat="1" ht="12" customHeight="1" x14ac:dyDescent="0.25">
      <c r="B8" s="4">
        <v>42802</v>
      </c>
      <c r="C8" s="2" t="s">
        <v>77</v>
      </c>
      <c r="D8" s="2" t="s">
        <v>78</v>
      </c>
      <c r="E8" s="12" t="s">
        <v>16</v>
      </c>
      <c r="F8" s="2" t="s">
        <v>67</v>
      </c>
      <c r="G8" s="2" t="s">
        <v>20</v>
      </c>
      <c r="H8" s="7" t="s">
        <v>79</v>
      </c>
      <c r="I8" s="2">
        <v>240</v>
      </c>
    </row>
    <row r="9" spans="1:10" s="2" customFormat="1" ht="12" customHeight="1" x14ac:dyDescent="0.25">
      <c r="A9" s="8"/>
      <c r="B9" s="9"/>
      <c r="E9" s="12"/>
      <c r="H9" s="7"/>
      <c r="I9" s="8">
        <f>SUM(I5:I8)</f>
        <v>480</v>
      </c>
      <c r="J9" s="8"/>
    </row>
    <row r="10" spans="1:10" s="2" customFormat="1" ht="22.5" customHeight="1" x14ac:dyDescent="0.25">
      <c r="A10" s="8"/>
      <c r="B10" s="9"/>
      <c r="E10" s="12"/>
      <c r="I10" s="8"/>
      <c r="J10" s="8"/>
    </row>
    <row r="11" spans="1:10" s="2" customFormat="1" ht="15" customHeight="1" x14ac:dyDescent="0.25">
      <c r="A11" s="8"/>
      <c r="B11" s="9"/>
      <c r="E11" s="12"/>
      <c r="I11" s="8"/>
      <c r="J11" s="8"/>
    </row>
    <row r="12" spans="1:10" s="2" customFormat="1" ht="15" customHeight="1" x14ac:dyDescent="0.25">
      <c r="A12" s="8"/>
      <c r="B12" s="9"/>
      <c r="E12" s="12"/>
      <c r="I12" s="8"/>
      <c r="J12" s="8"/>
    </row>
    <row r="13" spans="1:10" s="2" customFormat="1" ht="15" customHeight="1" x14ac:dyDescent="0.25">
      <c r="B13" s="4"/>
      <c r="E13" s="12"/>
    </row>
    <row r="14" spans="1:10" s="2" customFormat="1" ht="15" customHeight="1" x14ac:dyDescent="0.25">
      <c r="A14" s="8"/>
      <c r="B14" s="4"/>
      <c r="E14" s="12"/>
      <c r="H14" s="7"/>
      <c r="I14" s="8"/>
      <c r="J14" s="8"/>
    </row>
    <row r="15" spans="1:10" s="2" customFormat="1" ht="21" customHeight="1" x14ac:dyDescent="0.25">
      <c r="B15" s="4"/>
    </row>
    <row r="16" spans="1:10" s="2" customFormat="1" ht="15" customHeight="1" x14ac:dyDescent="0.25">
      <c r="B16" s="4"/>
    </row>
    <row r="17" spans="1:10" s="5" customFormat="1" ht="1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</row>
    <row r="18" spans="1:10" s="5" customFormat="1" ht="1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</row>
    <row r="19" spans="1:10" s="5" customFormat="1" ht="1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</row>
    <row r="20" spans="1:10" s="5" customFormat="1" ht="1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</row>
    <row r="21" spans="1:10" s="5" customFormat="1" ht="1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</row>
    <row r="22" spans="1:10" s="5" customFormat="1" ht="1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</row>
    <row r="23" spans="1:10" s="5" customFormat="1" ht="1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</row>
    <row r="24" spans="1:10" s="5" customFormat="1" ht="1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4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4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4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4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4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4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4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4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4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 t="s">
        <v>7</v>
      </c>
      <c r="B34" s="4"/>
      <c r="C34" s="2"/>
      <c r="D34" s="2"/>
      <c r="E34" s="2"/>
      <c r="F34" s="2"/>
      <c r="G34" s="2"/>
      <c r="H34" s="2"/>
      <c r="I34" s="2">
        <f>SUBTOTAL(109,Tabla11053467[Minutos])</f>
        <v>960</v>
      </c>
      <c r="J34" s="2"/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  <drawing r:id="rId2"/>
  <legacy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4"/>
  <sheetViews>
    <sheetView showGridLines="0" workbookViewId="0">
      <selection activeCell="D5" sqref="D5"/>
    </sheetView>
  </sheetViews>
  <sheetFormatPr baseColWidth="10" defaultRowHeight="15" x14ac:dyDescent="0.25"/>
  <cols>
    <col min="1" max="1" width="4" customWidth="1"/>
    <col min="2" max="2" width="9" customWidth="1"/>
    <col min="3" max="3" width="14" customWidth="1"/>
    <col min="4" max="4" width="14.28515625" customWidth="1"/>
    <col min="5" max="5" width="10.28515625" customWidth="1"/>
    <col min="6" max="6" width="14.140625" customWidth="1"/>
    <col min="7" max="7" width="10.140625" customWidth="1"/>
    <col min="8" max="8" width="87.7109375" customWidth="1"/>
    <col min="9" max="9" width="10.85546875" customWidth="1"/>
  </cols>
  <sheetData>
    <row r="1" spans="1:10" ht="23.25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10" x14ac:dyDescent="0.25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</row>
    <row r="4" spans="1:10" ht="15" customHeight="1" x14ac:dyDescent="0.25">
      <c r="A4" s="2" t="s">
        <v>0</v>
      </c>
      <c r="B4" s="2" t="s">
        <v>5</v>
      </c>
      <c r="C4" s="2" t="s">
        <v>3</v>
      </c>
      <c r="D4" s="2" t="s">
        <v>4</v>
      </c>
      <c r="E4" s="12" t="s">
        <v>15</v>
      </c>
      <c r="F4" s="2" t="s">
        <v>11</v>
      </c>
      <c r="G4" s="2" t="s">
        <v>8</v>
      </c>
      <c r="H4" s="2" t="s">
        <v>1</v>
      </c>
      <c r="I4" s="2" t="s">
        <v>6</v>
      </c>
      <c r="J4" s="2" t="s">
        <v>2</v>
      </c>
    </row>
    <row r="5" spans="1:10" s="2" customFormat="1" ht="12" customHeight="1" x14ac:dyDescent="0.25">
      <c r="A5" s="8"/>
      <c r="B5" s="4">
        <v>42803</v>
      </c>
      <c r="C5" s="2" t="s">
        <v>80</v>
      </c>
      <c r="D5" s="2" t="s">
        <v>25</v>
      </c>
      <c r="E5" s="12" t="s">
        <v>26</v>
      </c>
      <c r="F5" s="2" t="s">
        <v>73</v>
      </c>
      <c r="H5" s="11" t="s">
        <v>81</v>
      </c>
      <c r="I5" s="2">
        <v>30</v>
      </c>
      <c r="J5" s="8"/>
    </row>
    <row r="6" spans="1:10" s="2" customFormat="1" ht="12" customHeight="1" x14ac:dyDescent="0.25">
      <c r="A6" s="8"/>
      <c r="B6" s="4">
        <v>42803</v>
      </c>
      <c r="C6" s="2" t="s">
        <v>51</v>
      </c>
      <c r="D6" s="2" t="s">
        <v>25</v>
      </c>
      <c r="E6" s="12" t="s">
        <v>26</v>
      </c>
      <c r="F6" s="2" t="s">
        <v>73</v>
      </c>
      <c r="H6" s="11" t="s">
        <v>82</v>
      </c>
      <c r="I6" s="2">
        <v>30</v>
      </c>
      <c r="J6" s="8"/>
    </row>
    <row r="7" spans="1:10" s="2" customFormat="1" ht="12" customHeight="1" x14ac:dyDescent="0.25">
      <c r="B7" s="4">
        <v>42803</v>
      </c>
      <c r="C7" s="2" t="s">
        <v>77</v>
      </c>
      <c r="D7" s="2" t="s">
        <v>78</v>
      </c>
      <c r="E7" s="12" t="s">
        <v>16</v>
      </c>
      <c r="F7" s="2" t="s">
        <v>67</v>
      </c>
      <c r="G7" s="2" t="s">
        <v>20</v>
      </c>
      <c r="H7" s="2" t="s">
        <v>87</v>
      </c>
      <c r="I7" s="2">
        <v>60</v>
      </c>
    </row>
    <row r="8" spans="1:10" s="2" customFormat="1" ht="12" customHeight="1" x14ac:dyDescent="0.25">
      <c r="B8" s="4">
        <v>42803</v>
      </c>
      <c r="C8" s="2" t="s">
        <v>21</v>
      </c>
      <c r="D8" s="2" t="s">
        <v>60</v>
      </c>
      <c r="E8" s="12" t="s">
        <v>16</v>
      </c>
      <c r="F8" s="2" t="s">
        <v>12</v>
      </c>
      <c r="H8" s="7" t="s">
        <v>83</v>
      </c>
      <c r="I8" s="2">
        <v>120</v>
      </c>
    </row>
    <row r="9" spans="1:10" s="2" customFormat="1" ht="22.5" customHeight="1" x14ac:dyDescent="0.25">
      <c r="A9" s="8"/>
      <c r="B9" s="4">
        <v>42803</v>
      </c>
      <c r="C9" s="2" t="s">
        <v>21</v>
      </c>
      <c r="D9" s="2" t="s">
        <v>60</v>
      </c>
      <c r="E9" s="12" t="s">
        <v>16</v>
      </c>
      <c r="F9" s="2" t="s">
        <v>12</v>
      </c>
      <c r="H9" s="7" t="s">
        <v>84</v>
      </c>
      <c r="I9" s="2">
        <v>30</v>
      </c>
      <c r="J9" s="8"/>
    </row>
    <row r="10" spans="1:10" s="2" customFormat="1" ht="12" customHeight="1" x14ac:dyDescent="0.25">
      <c r="A10" s="8"/>
      <c r="B10" s="4">
        <v>42803</v>
      </c>
      <c r="C10" s="2" t="s">
        <v>21</v>
      </c>
      <c r="D10" s="2" t="s">
        <v>60</v>
      </c>
      <c r="E10" s="12" t="s">
        <v>16</v>
      </c>
      <c r="F10" s="2" t="s">
        <v>12</v>
      </c>
      <c r="H10" s="7" t="s">
        <v>85</v>
      </c>
      <c r="I10" s="2">
        <v>150</v>
      </c>
      <c r="J10" s="8"/>
    </row>
    <row r="11" spans="1:10" s="2" customFormat="1" ht="12" customHeight="1" x14ac:dyDescent="0.25">
      <c r="A11" s="8"/>
      <c r="B11" s="4">
        <v>42803</v>
      </c>
      <c r="C11" s="2" t="s">
        <v>21</v>
      </c>
      <c r="D11" s="2" t="s">
        <v>60</v>
      </c>
      <c r="E11" s="12" t="s">
        <v>16</v>
      </c>
      <c r="F11" s="2" t="s">
        <v>12</v>
      </c>
      <c r="H11" s="7" t="s">
        <v>86</v>
      </c>
      <c r="I11" s="8">
        <v>60</v>
      </c>
      <c r="J11" s="8"/>
    </row>
    <row r="12" spans="1:10" s="2" customFormat="1" ht="12" customHeight="1" x14ac:dyDescent="0.25">
      <c r="A12" s="8"/>
      <c r="B12" s="9"/>
      <c r="E12" s="12"/>
      <c r="I12" s="8">
        <f>SUM(I5:I11)</f>
        <v>480</v>
      </c>
      <c r="J12" s="8"/>
    </row>
    <row r="13" spans="1:10" s="2" customFormat="1" ht="15" customHeight="1" x14ac:dyDescent="0.25">
      <c r="B13" s="4"/>
      <c r="E13" s="12"/>
    </row>
    <row r="14" spans="1:10" s="2" customFormat="1" ht="15" customHeight="1" x14ac:dyDescent="0.25">
      <c r="A14" s="8"/>
      <c r="B14" s="4"/>
      <c r="E14" s="12"/>
      <c r="H14" s="7"/>
      <c r="I14" s="8"/>
      <c r="J14" s="8"/>
    </row>
    <row r="15" spans="1:10" s="2" customFormat="1" ht="21" customHeight="1" x14ac:dyDescent="0.25">
      <c r="B15" s="4"/>
    </row>
    <row r="16" spans="1:10" s="2" customFormat="1" ht="15" customHeight="1" x14ac:dyDescent="0.25">
      <c r="B16" s="4"/>
    </row>
    <row r="17" spans="1:10" s="5" customFormat="1" ht="1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</row>
    <row r="18" spans="1:10" s="5" customFormat="1" ht="1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</row>
    <row r="19" spans="1:10" s="5" customFormat="1" ht="1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</row>
    <row r="20" spans="1:10" s="5" customFormat="1" ht="1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</row>
    <row r="21" spans="1:10" s="5" customFormat="1" ht="1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</row>
    <row r="22" spans="1:10" s="5" customFormat="1" ht="1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</row>
    <row r="23" spans="1:10" s="5" customFormat="1" ht="1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</row>
    <row r="24" spans="1:10" s="5" customFormat="1" ht="1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4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4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4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4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4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4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4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4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4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 t="s">
        <v>7</v>
      </c>
      <c r="B34" s="4"/>
      <c r="C34" s="2"/>
      <c r="D34" s="2"/>
      <c r="E34" s="2"/>
      <c r="F34" s="2"/>
      <c r="G34" s="2"/>
      <c r="H34" s="2"/>
      <c r="I34" s="2">
        <f>SUBTOTAL(109,Tabla110534678[Minutos])</f>
        <v>960</v>
      </c>
      <c r="J34" s="2"/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  <drawing r:id="rId2"/>
  <legacy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6"/>
  <sheetViews>
    <sheetView showGridLines="0" workbookViewId="0">
      <selection activeCell="H18" sqref="H18"/>
    </sheetView>
  </sheetViews>
  <sheetFormatPr baseColWidth="10" defaultRowHeight="15" x14ac:dyDescent="0.25"/>
  <cols>
    <col min="1" max="1" width="4" customWidth="1"/>
    <col min="2" max="2" width="9" customWidth="1"/>
    <col min="3" max="3" width="14" customWidth="1"/>
    <col min="4" max="4" width="14.28515625" customWidth="1"/>
    <col min="5" max="5" width="11.7109375" customWidth="1"/>
    <col min="6" max="6" width="9.7109375" customWidth="1"/>
    <col min="7" max="7" width="11.5703125" customWidth="1"/>
    <col min="8" max="8" width="85.42578125" customWidth="1"/>
    <col min="9" max="9" width="10.85546875" customWidth="1"/>
  </cols>
  <sheetData>
    <row r="1" spans="1:10" ht="23.25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10" x14ac:dyDescent="0.25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</row>
    <row r="4" spans="1:10" ht="15" customHeight="1" x14ac:dyDescent="0.25">
      <c r="A4" s="2" t="s">
        <v>0</v>
      </c>
      <c r="B4" s="2" t="s">
        <v>5</v>
      </c>
      <c r="C4" s="2" t="s">
        <v>3</v>
      </c>
      <c r="D4" s="2" t="s">
        <v>4</v>
      </c>
      <c r="E4" s="12" t="s">
        <v>15</v>
      </c>
      <c r="F4" s="2" t="s">
        <v>11</v>
      </c>
      <c r="G4" s="2" t="s">
        <v>8</v>
      </c>
      <c r="H4" s="2" t="s">
        <v>1</v>
      </c>
      <c r="I4" s="2" t="s">
        <v>6</v>
      </c>
      <c r="J4" s="2" t="s">
        <v>2</v>
      </c>
    </row>
    <row r="5" spans="1:10" s="2" customFormat="1" ht="12" customHeight="1" x14ac:dyDescent="0.25">
      <c r="A5" s="8"/>
      <c r="B5" s="4">
        <v>42804</v>
      </c>
      <c r="C5" s="2" t="s">
        <v>21</v>
      </c>
      <c r="D5" s="2" t="s">
        <v>60</v>
      </c>
      <c r="E5" s="12" t="s">
        <v>16</v>
      </c>
      <c r="F5" s="12" t="s">
        <v>12</v>
      </c>
      <c r="H5" s="11" t="s">
        <v>91</v>
      </c>
      <c r="I5" s="2">
        <v>120</v>
      </c>
      <c r="J5" s="8"/>
    </row>
    <row r="6" spans="1:10" s="2" customFormat="1" ht="12" customHeight="1" x14ac:dyDescent="0.25">
      <c r="A6" s="8"/>
      <c r="B6" s="4">
        <v>42804</v>
      </c>
      <c r="C6" s="2" t="s">
        <v>21</v>
      </c>
      <c r="D6" s="2" t="s">
        <v>60</v>
      </c>
      <c r="E6" s="12" t="s">
        <v>16</v>
      </c>
      <c r="F6" s="12" t="s">
        <v>12</v>
      </c>
      <c r="H6" s="11" t="s">
        <v>89</v>
      </c>
      <c r="I6" s="2">
        <v>60</v>
      </c>
      <c r="J6" s="8"/>
    </row>
    <row r="7" spans="1:10" s="2" customFormat="1" ht="12" customHeight="1" x14ac:dyDescent="0.25">
      <c r="B7" s="4">
        <v>42804</v>
      </c>
      <c r="C7" s="2" t="s">
        <v>21</v>
      </c>
      <c r="D7" s="2" t="s">
        <v>60</v>
      </c>
      <c r="E7" s="12" t="s">
        <v>16</v>
      </c>
      <c r="F7" s="12" t="s">
        <v>12</v>
      </c>
      <c r="H7" s="7" t="s">
        <v>90</v>
      </c>
      <c r="I7" s="2">
        <v>90</v>
      </c>
    </row>
    <row r="8" spans="1:10" s="2" customFormat="1" ht="12" customHeight="1" x14ac:dyDescent="0.25">
      <c r="B8" s="4">
        <v>42804</v>
      </c>
      <c r="C8" s="2" t="s">
        <v>21</v>
      </c>
      <c r="D8" s="2" t="s">
        <v>60</v>
      </c>
      <c r="E8" s="12" t="s">
        <v>16</v>
      </c>
      <c r="F8" s="12" t="s">
        <v>12</v>
      </c>
      <c r="H8" s="7" t="s">
        <v>92</v>
      </c>
      <c r="I8" s="2">
        <v>60</v>
      </c>
    </row>
    <row r="9" spans="1:10" s="2" customFormat="1" ht="12" customHeight="1" x14ac:dyDescent="0.25">
      <c r="A9" s="8"/>
      <c r="B9" s="4">
        <v>42804</v>
      </c>
      <c r="C9" s="2" t="s">
        <v>21</v>
      </c>
      <c r="D9" s="2" t="s">
        <v>60</v>
      </c>
      <c r="E9" s="12" t="s">
        <v>16</v>
      </c>
      <c r="F9" s="12" t="s">
        <v>12</v>
      </c>
      <c r="H9" s="7" t="s">
        <v>93</v>
      </c>
      <c r="I9" s="8">
        <v>30</v>
      </c>
      <c r="J9" s="8"/>
    </row>
    <row r="10" spans="1:10" s="2" customFormat="1" ht="12" customHeight="1" x14ac:dyDescent="0.25">
      <c r="A10" s="8"/>
      <c r="B10" s="4">
        <v>42804</v>
      </c>
      <c r="C10" s="2" t="s">
        <v>21</v>
      </c>
      <c r="D10" s="2" t="s">
        <v>60</v>
      </c>
      <c r="E10" s="12" t="s">
        <v>16</v>
      </c>
      <c r="F10" s="12" t="s">
        <v>12</v>
      </c>
      <c r="H10" s="7" t="s">
        <v>88</v>
      </c>
      <c r="I10" s="2">
        <v>90</v>
      </c>
      <c r="J10" s="8"/>
    </row>
    <row r="11" spans="1:10" s="2" customFormat="1" ht="12" customHeight="1" x14ac:dyDescent="0.25">
      <c r="A11" s="8"/>
      <c r="B11" s="9">
        <v>42804</v>
      </c>
      <c r="C11" s="2" t="s">
        <v>13</v>
      </c>
      <c r="D11" s="2" t="s">
        <v>60</v>
      </c>
      <c r="E11" s="2" t="s">
        <v>16</v>
      </c>
      <c r="F11" s="12" t="s">
        <v>12</v>
      </c>
      <c r="G11" s="8"/>
      <c r="H11" s="2" t="s">
        <v>94</v>
      </c>
      <c r="I11" s="8">
        <v>30</v>
      </c>
      <c r="J11" s="8"/>
    </row>
    <row r="12" spans="1:10" s="2" customFormat="1" ht="12" customHeight="1" x14ac:dyDescent="0.25">
      <c r="A12" s="8"/>
      <c r="B12" s="9"/>
      <c r="E12" s="12"/>
      <c r="I12" s="8">
        <f>SUM(I5:I11)</f>
        <v>480</v>
      </c>
      <c r="J12" s="8"/>
    </row>
    <row r="13" spans="1:10" s="2" customFormat="1" ht="15" customHeight="1" x14ac:dyDescent="0.25">
      <c r="A13" s="8"/>
      <c r="B13" s="9"/>
      <c r="E13" s="12"/>
      <c r="I13" s="8"/>
      <c r="J13" s="8"/>
    </row>
    <row r="14" spans="1:10" s="2" customFormat="1" ht="15" customHeight="1" x14ac:dyDescent="0.25">
      <c r="A14" s="8"/>
      <c r="B14" s="9"/>
      <c r="E14" s="12"/>
      <c r="I14" s="8"/>
      <c r="J14" s="8"/>
    </row>
    <row r="15" spans="1:10" s="2" customFormat="1" ht="21" customHeight="1" x14ac:dyDescent="0.25">
      <c r="B15" s="4"/>
      <c r="E15" s="12"/>
    </row>
    <row r="16" spans="1:10" s="2" customFormat="1" ht="15" customHeight="1" x14ac:dyDescent="0.25">
      <c r="A16" s="8"/>
      <c r="B16" s="4"/>
      <c r="E16" s="12"/>
      <c r="H16" s="7"/>
      <c r="I16" s="8"/>
      <c r="J16" s="8"/>
    </row>
    <row r="17" spans="1:10" s="5" customFormat="1" ht="1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</row>
    <row r="18" spans="1:10" s="5" customFormat="1" ht="1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</row>
    <row r="19" spans="1:10" s="5" customFormat="1" ht="1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</row>
    <row r="20" spans="1:10" s="5" customFormat="1" ht="1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</row>
    <row r="21" spans="1:10" s="5" customFormat="1" ht="1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</row>
    <row r="22" spans="1:10" s="5" customFormat="1" ht="1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</row>
    <row r="23" spans="1:10" s="5" customFormat="1" ht="1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</row>
    <row r="24" spans="1:10" s="5" customFormat="1" ht="1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4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4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4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4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4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4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4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4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4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4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4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 t="s">
        <v>7</v>
      </c>
      <c r="B36" s="4"/>
      <c r="C36" s="2"/>
      <c r="D36" s="2"/>
      <c r="E36" s="2"/>
      <c r="F36" s="2"/>
      <c r="G36" s="2"/>
      <c r="H36" s="2"/>
      <c r="I36" s="2">
        <f>SUBTOTAL(109,Tabla1105346789[Minutos])</f>
        <v>960</v>
      </c>
      <c r="J36" s="2"/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  <drawing r:id="rId2"/>
  <legacy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9"/>
  <sheetViews>
    <sheetView showGridLines="0" workbookViewId="0">
      <selection activeCell="H18" sqref="H18"/>
    </sheetView>
  </sheetViews>
  <sheetFormatPr baseColWidth="10" defaultRowHeight="15" x14ac:dyDescent="0.25"/>
  <cols>
    <col min="1" max="1" width="4" customWidth="1"/>
    <col min="2" max="2" width="9" customWidth="1"/>
    <col min="3" max="3" width="14" customWidth="1"/>
    <col min="4" max="4" width="14.28515625" customWidth="1"/>
    <col min="5" max="5" width="11.7109375" customWidth="1"/>
    <col min="6" max="6" width="14" customWidth="1"/>
    <col min="7" max="7" width="14.7109375" customWidth="1"/>
    <col min="8" max="8" width="77" customWidth="1"/>
    <col min="9" max="9" width="10.85546875" customWidth="1"/>
  </cols>
  <sheetData>
    <row r="1" spans="1:10" ht="23.25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10" x14ac:dyDescent="0.25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</row>
    <row r="4" spans="1:10" ht="15" customHeight="1" x14ac:dyDescent="0.25">
      <c r="A4" s="2" t="s">
        <v>0</v>
      </c>
      <c r="B4" s="2" t="s">
        <v>5</v>
      </c>
      <c r="C4" s="2" t="s">
        <v>3</v>
      </c>
      <c r="D4" s="2" t="s">
        <v>4</v>
      </c>
      <c r="E4" s="12" t="s">
        <v>15</v>
      </c>
      <c r="F4" s="2" t="s">
        <v>11</v>
      </c>
      <c r="G4" s="2" t="s">
        <v>8</v>
      </c>
      <c r="H4" s="2" t="s">
        <v>1</v>
      </c>
      <c r="I4" s="2" t="s">
        <v>6</v>
      </c>
      <c r="J4" s="2" t="s">
        <v>2</v>
      </c>
    </row>
    <row r="5" spans="1:10" s="2" customFormat="1" ht="12" customHeight="1" x14ac:dyDescent="0.25">
      <c r="A5" s="8"/>
      <c r="B5" s="4">
        <v>42807</v>
      </c>
      <c r="C5" s="2" t="s">
        <v>14</v>
      </c>
      <c r="D5" s="2" t="s">
        <v>60</v>
      </c>
      <c r="E5" s="12" t="s">
        <v>95</v>
      </c>
      <c r="F5" s="2" t="s">
        <v>73</v>
      </c>
      <c r="H5" s="11" t="s">
        <v>96</v>
      </c>
      <c r="I5" s="2">
        <v>10</v>
      </c>
      <c r="J5" s="8"/>
    </row>
    <row r="6" spans="1:10" s="2" customFormat="1" ht="12" customHeight="1" x14ac:dyDescent="0.25">
      <c r="A6" s="8"/>
      <c r="B6" s="4">
        <v>42807</v>
      </c>
      <c r="C6" s="2" t="s">
        <v>97</v>
      </c>
      <c r="D6" s="2" t="s">
        <v>60</v>
      </c>
      <c r="E6" s="12" t="s">
        <v>99</v>
      </c>
      <c r="F6" s="2" t="s">
        <v>73</v>
      </c>
      <c r="H6" s="11" t="s">
        <v>98</v>
      </c>
      <c r="I6" s="2">
        <v>10</v>
      </c>
      <c r="J6" s="8"/>
    </row>
    <row r="7" spans="1:10" s="2" customFormat="1" ht="12" customHeight="1" x14ac:dyDescent="0.25">
      <c r="B7" s="4">
        <v>42807</v>
      </c>
      <c r="C7" s="2" t="s">
        <v>21</v>
      </c>
      <c r="D7" s="2" t="s">
        <v>60</v>
      </c>
      <c r="E7" s="12" t="s">
        <v>16</v>
      </c>
      <c r="F7" s="2" t="s">
        <v>73</v>
      </c>
      <c r="H7" s="11" t="s">
        <v>100</v>
      </c>
      <c r="I7" s="2">
        <v>10</v>
      </c>
    </row>
    <row r="8" spans="1:10" s="2" customFormat="1" ht="12" customHeight="1" x14ac:dyDescent="0.25">
      <c r="B8" s="4">
        <v>42807</v>
      </c>
      <c r="C8" s="2" t="s">
        <v>77</v>
      </c>
      <c r="D8" s="2" t="s">
        <v>101</v>
      </c>
      <c r="E8" s="12" t="s">
        <v>16</v>
      </c>
      <c r="F8" s="2" t="s">
        <v>73</v>
      </c>
      <c r="H8" s="11" t="s">
        <v>100</v>
      </c>
      <c r="I8" s="13">
        <v>10</v>
      </c>
    </row>
    <row r="9" spans="1:10" s="2" customFormat="1" ht="12" customHeight="1" x14ac:dyDescent="0.25">
      <c r="A9" s="8"/>
      <c r="B9" s="4">
        <v>42807</v>
      </c>
      <c r="C9" s="2" t="s">
        <v>22</v>
      </c>
      <c r="D9" s="2" t="s">
        <v>102</v>
      </c>
      <c r="E9" s="12" t="s">
        <v>16</v>
      </c>
      <c r="F9" s="2" t="s">
        <v>73</v>
      </c>
      <c r="G9" s="8"/>
      <c r="H9" s="11" t="s">
        <v>100</v>
      </c>
      <c r="I9" s="8">
        <v>10</v>
      </c>
      <c r="J9" s="8"/>
    </row>
    <row r="10" spans="1:10" s="2" customFormat="1" ht="12" customHeight="1" x14ac:dyDescent="0.25">
      <c r="A10" s="8"/>
      <c r="B10" s="9">
        <v>42807</v>
      </c>
      <c r="C10" s="2" t="s">
        <v>72</v>
      </c>
      <c r="D10" s="2" t="s">
        <v>60</v>
      </c>
      <c r="E10" s="12" t="s">
        <v>16</v>
      </c>
      <c r="F10" s="2" t="s">
        <v>12</v>
      </c>
      <c r="G10" s="8"/>
      <c r="H10" s="2" t="s">
        <v>105</v>
      </c>
      <c r="I10" s="8">
        <v>20</v>
      </c>
      <c r="J10" s="8"/>
    </row>
    <row r="11" spans="1:10" s="2" customFormat="1" ht="12" customHeight="1" x14ac:dyDescent="0.25">
      <c r="A11" s="8"/>
      <c r="B11" s="9">
        <v>42807</v>
      </c>
      <c r="C11" s="2" t="s">
        <v>106</v>
      </c>
      <c r="D11" s="2" t="s">
        <v>60</v>
      </c>
      <c r="E11" s="12" t="s">
        <v>16</v>
      </c>
      <c r="F11" s="2" t="s">
        <v>12</v>
      </c>
      <c r="G11" s="8"/>
      <c r="H11" s="2" t="s">
        <v>107</v>
      </c>
      <c r="I11" s="8">
        <v>30</v>
      </c>
      <c r="J11" s="8"/>
    </row>
    <row r="12" spans="1:10" s="2" customFormat="1" ht="12" customHeight="1" x14ac:dyDescent="0.25">
      <c r="A12" s="8"/>
      <c r="B12" s="4">
        <v>42807</v>
      </c>
      <c r="C12" s="2" t="s">
        <v>21</v>
      </c>
      <c r="D12" s="2" t="s">
        <v>60</v>
      </c>
      <c r="E12" s="12" t="s">
        <v>16</v>
      </c>
      <c r="F12" s="2" t="s">
        <v>73</v>
      </c>
      <c r="H12" s="11" t="s">
        <v>103</v>
      </c>
      <c r="I12" s="8">
        <v>30</v>
      </c>
      <c r="J12" s="8"/>
    </row>
    <row r="13" spans="1:10" s="2" customFormat="1" ht="12" customHeight="1" x14ac:dyDescent="0.25">
      <c r="A13" s="8"/>
      <c r="B13" s="4">
        <v>42807</v>
      </c>
      <c r="C13" s="2" t="s">
        <v>21</v>
      </c>
      <c r="D13" s="2" t="s">
        <v>60</v>
      </c>
      <c r="E13" s="12" t="s">
        <v>16</v>
      </c>
      <c r="F13" s="2" t="s">
        <v>12</v>
      </c>
      <c r="H13" s="7" t="s">
        <v>104</v>
      </c>
      <c r="I13" s="2">
        <v>50</v>
      </c>
      <c r="J13" s="8"/>
    </row>
    <row r="14" spans="1:10" s="2" customFormat="1" ht="12" customHeight="1" x14ac:dyDescent="0.25">
      <c r="A14" s="8"/>
      <c r="B14" s="9">
        <v>42807</v>
      </c>
      <c r="C14" s="2" t="s">
        <v>21</v>
      </c>
      <c r="D14" s="2" t="s">
        <v>60</v>
      </c>
      <c r="E14" s="12" t="s">
        <v>16</v>
      </c>
      <c r="F14" s="2" t="s">
        <v>12</v>
      </c>
      <c r="G14" s="8"/>
      <c r="H14" s="7" t="s">
        <v>108</v>
      </c>
      <c r="I14" s="8">
        <v>60</v>
      </c>
      <c r="J14" s="8"/>
    </row>
    <row r="15" spans="1:10" s="2" customFormat="1" ht="12" customHeight="1" x14ac:dyDescent="0.25">
      <c r="A15" s="8"/>
      <c r="B15" s="9">
        <v>42807</v>
      </c>
      <c r="C15" s="2" t="s">
        <v>22</v>
      </c>
      <c r="D15" s="2" t="s">
        <v>25</v>
      </c>
      <c r="E15" s="12" t="s">
        <v>16</v>
      </c>
      <c r="F15" s="2" t="s">
        <v>19</v>
      </c>
      <c r="G15" s="2" t="s">
        <v>20</v>
      </c>
      <c r="H15" s="2" t="s">
        <v>109</v>
      </c>
      <c r="I15" s="8">
        <v>240</v>
      </c>
      <c r="J15" s="8"/>
    </row>
    <row r="16" spans="1:10" s="2" customFormat="1" ht="12" customHeight="1" x14ac:dyDescent="0.25">
      <c r="A16" s="8"/>
      <c r="B16" s="9"/>
      <c r="E16" s="12"/>
      <c r="I16" s="8">
        <f>SUM(I5:I15)</f>
        <v>480</v>
      </c>
      <c r="J16" s="8"/>
    </row>
    <row r="17" spans="1:10" s="5" customFormat="1" ht="15" customHeight="1" x14ac:dyDescent="0.2">
      <c r="A17" s="8"/>
      <c r="B17" s="9"/>
      <c r="C17" s="2"/>
      <c r="D17" s="2"/>
      <c r="E17" s="12"/>
      <c r="F17" s="2"/>
      <c r="G17" s="2"/>
      <c r="H17" s="2"/>
      <c r="I17" s="8"/>
      <c r="J17" s="8"/>
    </row>
    <row r="18" spans="1:10" s="5" customFormat="1" ht="15" customHeight="1" x14ac:dyDescent="0.2">
      <c r="A18" s="2"/>
      <c r="B18" s="4"/>
      <c r="C18" s="2"/>
      <c r="D18" s="2"/>
      <c r="E18" s="12"/>
      <c r="F18" s="2"/>
      <c r="G18" s="2"/>
      <c r="H18" s="2"/>
      <c r="I18" s="2"/>
      <c r="J18" s="2"/>
    </row>
    <row r="19" spans="1:10" s="5" customFormat="1" ht="15" customHeight="1" x14ac:dyDescent="0.2">
      <c r="A19" s="8"/>
      <c r="B19" s="4"/>
      <c r="C19" s="2"/>
      <c r="D19" s="2"/>
      <c r="E19" s="12"/>
      <c r="F19" s="2"/>
      <c r="G19" s="2"/>
      <c r="H19" s="7"/>
      <c r="I19" s="8"/>
      <c r="J19" s="8"/>
    </row>
    <row r="20" spans="1:10" s="5" customFormat="1" ht="1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</row>
    <row r="21" spans="1:10" s="5" customFormat="1" ht="1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</row>
    <row r="22" spans="1:10" s="5" customFormat="1" ht="1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</row>
    <row r="23" spans="1:10" s="5" customFormat="1" ht="1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</row>
    <row r="24" spans="1:10" s="5" customFormat="1" ht="1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4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4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4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4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4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4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4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4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4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4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4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4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4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4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 t="s">
        <v>7</v>
      </c>
      <c r="B39" s="4"/>
      <c r="C39" s="2"/>
      <c r="D39" s="2"/>
      <c r="E39" s="2"/>
      <c r="F39" s="2"/>
      <c r="G39" s="2"/>
      <c r="H39" s="2"/>
      <c r="I39" s="2">
        <f>SUBTOTAL(109,Tabla110534678910[Minutos])</f>
        <v>960</v>
      </c>
      <c r="J39" s="2"/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01-03-2017 </vt:lpstr>
      <vt:lpstr>02-03-2017</vt:lpstr>
      <vt:lpstr>03-03-2017 </vt:lpstr>
      <vt:lpstr>06-03-2017 </vt:lpstr>
      <vt:lpstr>07-03-2017</vt:lpstr>
      <vt:lpstr>08-03-2017 </vt:lpstr>
      <vt:lpstr>09-03-2017 </vt:lpstr>
      <vt:lpstr>10-03-2017 </vt:lpstr>
      <vt:lpstr>13-03-2017</vt:lpstr>
      <vt:lpstr>14-03-2017 </vt:lpstr>
      <vt:lpstr>15-03-2017 </vt:lpstr>
      <vt:lpstr>16-03-2017 </vt:lpstr>
      <vt:lpstr>17-03-2017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Munoz</dc:creator>
  <cp:lastModifiedBy>Andy Villafana</cp:lastModifiedBy>
  <dcterms:created xsi:type="dcterms:W3CDTF">2016-09-24T02:52:47Z</dcterms:created>
  <dcterms:modified xsi:type="dcterms:W3CDTF">2017-08-10T20:38:16Z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944d9643-7a61-4648-bead-934884d5ac02</vt:lpwstr>
  </property>
</Properties>
</file>