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branzas\Jose Sosa\Letras Clientes\Cultivos Ecologicos del Perú\Letras 2015\12.01.15 - L.300\"/>
    </mc:Choice>
  </mc:AlternateContent>
  <bookViews>
    <workbookView xWindow="240" yWindow="75" windowWidth="18720" windowHeight="12345"/>
  </bookViews>
  <sheets>
    <sheet name="Canje USD" sheetId="1" r:id="rId1"/>
    <sheet name="Canje Nuevos Soles" sheetId="2" r:id="rId2"/>
  </sheets>
  <definedNames>
    <definedName name="_xlnm.Print_Area" localSheetId="1">'Canje Nuevos Soles'!$A$1:$I$42</definedName>
    <definedName name="_xlnm.Print_Area" localSheetId="0">'Canje USD'!$A$1:$J$109</definedName>
  </definedNames>
  <calcPr calcId="152511"/>
</workbook>
</file>

<file path=xl/calcChain.xml><?xml version="1.0" encoding="utf-8"?>
<calcChain xmlns="http://schemas.openxmlformats.org/spreadsheetml/2006/main">
  <c r="I24" i="2" l="1"/>
  <c r="I23" i="2"/>
  <c r="C30" i="2" l="1"/>
  <c r="D27" i="2"/>
  <c r="C27" i="2"/>
  <c r="D36" i="2" l="1"/>
  <c r="B36" i="2"/>
  <c r="C22" i="2"/>
  <c r="C23" i="2" s="1"/>
  <c r="C24" i="2" s="1"/>
  <c r="H20" i="2"/>
  <c r="E20" i="2"/>
  <c r="E36" i="2" s="1"/>
  <c r="F17" i="2"/>
  <c r="E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7" i="2" l="1"/>
  <c r="C25" i="2" s="1"/>
  <c r="F66" i="1"/>
  <c r="D71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G66" i="1" l="1"/>
  <c r="H4" i="1"/>
  <c r="I25" i="2" l="1"/>
  <c r="E27" i="2"/>
  <c r="E29" i="2" s="1"/>
  <c r="C36" i="2" s="1"/>
  <c r="C37" i="2" s="1"/>
  <c r="H5" i="1"/>
  <c r="H66" i="1" l="1"/>
  <c r="D74" i="1" s="1"/>
  <c r="F69" i="1"/>
  <c r="F86" i="1" l="1"/>
  <c r="C86" i="1"/>
  <c r="E86" i="1"/>
  <c r="D72" i="1"/>
  <c r="D76" i="1" s="1"/>
  <c r="E76" i="1" l="1"/>
  <c r="D79" i="1" s="1"/>
  <c r="D73" i="1"/>
  <c r="F76" i="1" l="1"/>
  <c r="F78" i="1" s="1"/>
  <c r="D86" i="1" s="1"/>
  <c r="D87" i="1" s="1"/>
</calcChain>
</file>

<file path=xl/sharedStrings.xml><?xml version="1.0" encoding="utf-8"?>
<sst xmlns="http://schemas.openxmlformats.org/spreadsheetml/2006/main" count="200" uniqueCount="118">
  <si>
    <t>F. Emisión</t>
  </si>
  <si>
    <t>Referencia</t>
  </si>
  <si>
    <t>N° Orden</t>
  </si>
  <si>
    <t>Dólares</t>
  </si>
  <si>
    <t>Soles</t>
  </si>
  <si>
    <t>Item</t>
  </si>
  <si>
    <t>Nro. Letra</t>
  </si>
  <si>
    <t>Tasa efectiva anual</t>
  </si>
  <si>
    <t>Periodo (en dias)</t>
  </si>
  <si>
    <t>Tasa del período</t>
  </si>
  <si>
    <t>Interes adelantado</t>
  </si>
  <si>
    <t>Monto del Descuento (intereses)</t>
  </si>
  <si>
    <t>Capital de la Letra</t>
  </si>
  <si>
    <t>IGV</t>
  </si>
  <si>
    <t>Total Nota de Débito</t>
  </si>
  <si>
    <t>Monto Dscto (intereses)</t>
  </si>
  <si>
    <t>Portes</t>
  </si>
  <si>
    <t>Total Letra</t>
  </si>
  <si>
    <t>Total N/Debito</t>
  </si>
  <si>
    <t>Letra N°</t>
  </si>
  <si>
    <t>Fecha de emisión</t>
  </si>
  <si>
    <t>Fecha de Vencimiento</t>
  </si>
  <si>
    <t>Total</t>
  </si>
  <si>
    <t>Total USD</t>
  </si>
  <si>
    <t>CULTIVOS ECOLOGICOS DEL PERU S.A.C.</t>
  </si>
  <si>
    <t>15/00300</t>
  </si>
  <si>
    <t>006-0021533</t>
  </si>
  <si>
    <t>SLPC-2085/15</t>
  </si>
  <si>
    <t>006-0021534</t>
  </si>
  <si>
    <t>006-0021535</t>
  </si>
  <si>
    <t>SLPC-2086/15</t>
  </si>
  <si>
    <t>006-0021536</t>
  </si>
  <si>
    <t>006-0021537</t>
  </si>
  <si>
    <t>SLPC-2087/15</t>
  </si>
  <si>
    <t>006-0021538</t>
  </si>
  <si>
    <t>NC/.006-02175</t>
  </si>
  <si>
    <t>NC/.006-02176</t>
  </si>
  <si>
    <t>NC/.006-02177</t>
  </si>
  <si>
    <t>006-0021658</t>
  </si>
  <si>
    <t>006-0021659</t>
  </si>
  <si>
    <t>006-0021660</t>
  </si>
  <si>
    <t>006-0021683</t>
  </si>
  <si>
    <t>SLPC-2120/15</t>
  </si>
  <si>
    <t>006-0021684</t>
  </si>
  <si>
    <t>006-0021685</t>
  </si>
  <si>
    <t>006-0021686</t>
  </si>
  <si>
    <t>SLPC-2119/15</t>
  </si>
  <si>
    <t>006-0021687</t>
  </si>
  <si>
    <t>006-0021688</t>
  </si>
  <si>
    <t>006-0021689</t>
  </si>
  <si>
    <t>SLPC-2118/15</t>
  </si>
  <si>
    <t>006-0021690</t>
  </si>
  <si>
    <t>006-0021691</t>
  </si>
  <si>
    <t>006-0021692</t>
  </si>
  <si>
    <t>SLPC-2117/15</t>
  </si>
  <si>
    <t>006-0021693</t>
  </si>
  <si>
    <t>006-0021694</t>
  </si>
  <si>
    <t>006-0021695</t>
  </si>
  <si>
    <t>SLPC-2116/15</t>
  </si>
  <si>
    <t>006-0021696</t>
  </si>
  <si>
    <t>006-0021697</t>
  </si>
  <si>
    <t>006-0021698</t>
  </si>
  <si>
    <t>SLPC-2115/15</t>
  </si>
  <si>
    <t>006-0021699</t>
  </si>
  <si>
    <t>006-0021700</t>
  </si>
  <si>
    <t>NC/.006-02199</t>
  </si>
  <si>
    <t>NC/.006-02201</t>
  </si>
  <si>
    <t>NC/.006-02203</t>
  </si>
  <si>
    <t>NC/.006-02205</t>
  </si>
  <si>
    <t>NC/.006-02207</t>
  </si>
  <si>
    <t>NC/.006-02209</t>
  </si>
  <si>
    <t>NC/.006-02229</t>
  </si>
  <si>
    <t>NC/.006-02230</t>
  </si>
  <si>
    <t>NC/.006-02231</t>
  </si>
  <si>
    <t>006-0021803</t>
  </si>
  <si>
    <t>SLPC-2149/15</t>
  </si>
  <si>
    <t>006-0021804</t>
  </si>
  <si>
    <t>006-0021805</t>
  </si>
  <si>
    <t>SLPC-2150/15</t>
  </si>
  <si>
    <t>006-0021806</t>
  </si>
  <si>
    <t>006-0021807</t>
  </si>
  <si>
    <t>SLPC-2151/15</t>
  </si>
  <si>
    <t>006-0021808</t>
  </si>
  <si>
    <t>006-0021809</t>
  </si>
  <si>
    <t>SLPC-2152/15</t>
  </si>
  <si>
    <t>006-0021810</t>
  </si>
  <si>
    <t>006-0021813</t>
  </si>
  <si>
    <t>006-0021814</t>
  </si>
  <si>
    <t>006-0021817</t>
  </si>
  <si>
    <t>006-0021818</t>
  </si>
  <si>
    <t>006-0021819</t>
  </si>
  <si>
    <t>006-0021820</t>
  </si>
  <si>
    <t>006-0021821</t>
  </si>
  <si>
    <t>006-0021822</t>
  </si>
  <si>
    <t>NC/.006-02234</t>
  </si>
  <si>
    <t>NC/.006-02236</t>
  </si>
  <si>
    <t>NC/.006-02238</t>
  </si>
  <si>
    <t>NC/.006-02240</t>
  </si>
  <si>
    <t>006-0021927</t>
  </si>
  <si>
    <t>006-0021928</t>
  </si>
  <si>
    <t>006-0021929</t>
  </si>
  <si>
    <t>NOTA DE DEBITO - CULTIVOS ECOLOGICOS</t>
  </si>
  <si>
    <t>NC/.006-02179</t>
  </si>
  <si>
    <t>NC/.006-02180</t>
  </si>
  <si>
    <t>NC/.006-02181</t>
  </si>
  <si>
    <t>NC/.006-02200</t>
  </si>
  <si>
    <t>NC/.006-02202</t>
  </si>
  <si>
    <t>NC/.006-02204</t>
  </si>
  <si>
    <t>NC/.006-02206</t>
  </si>
  <si>
    <t>NC/.006-02208</t>
  </si>
  <si>
    <t>NC/.006-02210</t>
  </si>
  <si>
    <t>NC/.006-02235</t>
  </si>
  <si>
    <t>NC/.006-02237</t>
  </si>
  <si>
    <t>NC/.006-02239</t>
  </si>
  <si>
    <t>NC/.006-02241</t>
  </si>
  <si>
    <t>Total Soles</t>
  </si>
  <si>
    <t>Item  01  al  13</t>
  </si>
  <si>
    <t>15/00301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</si>
</sst>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[$$-409]#,##0.00"/>
    <numFmt numFmtId="165" formatCode="&quot;S/.&quot;#,##0.00"/>
    <numFmt numFmtId="166" formatCode="dd\-mm\-yy;@"/>
    <numFmt numFmtId="167" formatCode="0.000000%"/>
    <numFmt numFmtId="168" formatCode="[$USD]\ #,##0.00"/>
    <numFmt numFmtId="169" formatCode="&quot;S/.&quot;\ #,##0.00"/>
    <numFmt numFmtId="170" formatCode="&quot;IGV&quot;\ 0%"/>
    <numFmt numFmtId="171" formatCode="&quot;Det.&quot;\ 0%"/>
    <numFmt numFmtId="172" formatCode="&quot;SLPC&quot;\ 0&quot;/15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77111117893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165" fontId="8" fillId="0" borderId="0"/>
    <xf numFmtId="0" fontId="9" fillId="0" borderId="0"/>
  </cellStyleXfs>
  <cellXfs count="108">
    <xf numFmtId="0" fontId="0" fillId="0" borderId="0" xfId="0"/>
    <xf numFmtId="0" fontId="6" fillId="3" borderId="0" xfId="0" applyFont="1" applyFill="1" applyAlignment="1">
      <alignment horizontal="right"/>
    </xf>
    <xf numFmtId="0" fontId="5" fillId="2" borderId="0" xfId="0" applyFont="1" applyFill="1"/>
    <xf numFmtId="0" fontId="6" fillId="3" borderId="0" xfId="0" applyFont="1" applyFill="1"/>
    <xf numFmtId="10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167" fontId="3" fillId="2" borderId="0" xfId="0" applyNumberFormat="1" applyFont="1" applyFill="1"/>
    <xf numFmtId="0" fontId="5" fillId="2" borderId="3" xfId="0" applyFont="1" applyFill="1" applyBorder="1"/>
    <xf numFmtId="0" fontId="6" fillId="3" borderId="0" xfId="0" applyFont="1" applyFill="1" applyBorder="1"/>
    <xf numFmtId="168" fontId="3" fillId="2" borderId="0" xfId="0" applyNumberFormat="1" applyFont="1" applyFill="1"/>
    <xf numFmtId="165" fontId="3" fillId="2" borderId="0" xfId="0" applyNumberFormat="1" applyFont="1" applyFill="1"/>
    <xf numFmtId="169" fontId="4" fillId="2" borderId="3" xfId="0" applyNumberFormat="1" applyFont="1" applyFill="1" applyBorder="1"/>
    <xf numFmtId="0" fontId="3" fillId="2" borderId="0" xfId="2" applyFont="1" applyFill="1" applyBorder="1" applyAlignment="1">
      <alignment horizontal="center"/>
    </xf>
    <xf numFmtId="170" fontId="5" fillId="2" borderId="0" xfId="0" applyNumberFormat="1" applyFont="1" applyFill="1" applyAlignment="1">
      <alignment horizontal="center"/>
    </xf>
    <xf numFmtId="0" fontId="4" fillId="2" borderId="14" xfId="0" applyFont="1" applyFill="1" applyBorder="1"/>
    <xf numFmtId="0" fontId="6" fillId="3" borderId="15" xfId="0" applyFont="1" applyFill="1" applyBorder="1"/>
    <xf numFmtId="168" fontId="5" fillId="2" borderId="0" xfId="0" applyNumberFormat="1" applyFont="1" applyFill="1"/>
    <xf numFmtId="0" fontId="6" fillId="2" borderId="0" xfId="0" applyFont="1" applyFill="1"/>
    <xf numFmtId="165" fontId="6" fillId="2" borderId="0" xfId="0" applyNumberFormat="1" applyFont="1" applyFill="1"/>
    <xf numFmtId="168" fontId="3" fillId="2" borderId="15" xfId="0" applyNumberFormat="1" applyFont="1" applyFill="1" applyBorder="1"/>
    <xf numFmtId="165" fontId="5" fillId="2" borderId="0" xfId="0" applyNumberFormat="1" applyFont="1" applyFill="1" applyAlignment="1">
      <alignment horizontal="center"/>
    </xf>
    <xf numFmtId="168" fontId="5" fillId="2" borderId="6" xfId="0" applyNumberFormat="1" applyFont="1" applyFill="1" applyBorder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168" fontId="4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Border="1"/>
    <xf numFmtId="0" fontId="3" fillId="2" borderId="2" xfId="4" applyFont="1" applyFill="1" applyBorder="1" applyAlignment="1">
      <alignment horizontal="center"/>
    </xf>
    <xf numFmtId="168" fontId="3" fillId="2" borderId="2" xfId="5" applyNumberFormat="1" applyFont="1" applyFill="1" applyBorder="1" applyAlignment="1">
      <alignment horizontal="right"/>
    </xf>
    <xf numFmtId="166" fontId="3" fillId="2" borderId="2" xfId="4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8" fontId="4" fillId="3" borderId="6" xfId="0" applyNumberFormat="1" applyFont="1" applyFill="1" applyBorder="1"/>
    <xf numFmtId="0" fontId="6" fillId="3" borderId="6" xfId="0" applyFont="1" applyFill="1" applyBorder="1"/>
    <xf numFmtId="0" fontId="6" fillId="3" borderId="6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3" fillId="2" borderId="0" xfId="0" applyFont="1" applyFill="1" applyBorder="1"/>
    <xf numFmtId="167" fontId="3" fillId="2" borderId="0" xfId="0" applyNumberFormat="1" applyFont="1" applyFill="1" applyBorder="1"/>
    <xf numFmtId="168" fontId="3" fillId="2" borderId="0" xfId="0" applyNumberFormat="1" applyFont="1" applyFill="1" applyBorder="1"/>
    <xf numFmtId="168" fontId="5" fillId="2" borderId="0" xfId="0" applyNumberFormat="1" applyFont="1" applyFill="1" applyBorder="1"/>
    <xf numFmtId="165" fontId="6" fillId="2" borderId="0" xfId="0" applyNumberFormat="1" applyFont="1" applyFill="1" applyBorder="1"/>
    <xf numFmtId="0" fontId="6" fillId="2" borderId="0" xfId="0" applyFont="1" applyFill="1" applyBorder="1"/>
    <xf numFmtId="16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/>
    <xf numFmtId="168" fontId="4" fillId="2" borderId="0" xfId="0" applyNumberFormat="1" applyFont="1" applyFill="1" applyBorder="1"/>
    <xf numFmtId="165" fontId="3" fillId="2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center"/>
    </xf>
    <xf numFmtId="4" fontId="6" fillId="3" borderId="0" xfId="0" applyNumberFormat="1" applyFont="1" applyFill="1"/>
    <xf numFmtId="0" fontId="4" fillId="2" borderId="0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171" fontId="5" fillId="4" borderId="1" xfId="2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166" fontId="4" fillId="4" borderId="12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5" fillId="4" borderId="2" xfId="4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justify"/>
    </xf>
    <xf numFmtId="0" fontId="4" fillId="4" borderId="2" xfId="0" applyFont="1" applyFill="1" applyBorder="1" applyAlignment="1">
      <alignment horizontal="center" vertical="justify"/>
    </xf>
    <xf numFmtId="169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/>
    <xf numFmtId="4" fontId="6" fillId="2" borderId="0" xfId="0" applyNumberFormat="1" applyFont="1" applyFill="1" applyBorder="1"/>
    <xf numFmtId="4" fontId="3" fillId="2" borderId="0" xfId="0" applyNumberFormat="1" applyFont="1" applyFill="1" applyBorder="1"/>
    <xf numFmtId="4" fontId="4" fillId="3" borderId="0" xfId="0" applyNumberFormat="1" applyFont="1" applyFill="1"/>
    <xf numFmtId="0" fontId="4" fillId="2" borderId="0" xfId="0" applyFont="1" applyFill="1" applyBorder="1" applyAlignment="1">
      <alignment vertical="center"/>
    </xf>
    <xf numFmtId="172" fontId="3" fillId="2" borderId="1" xfId="0" applyNumberFormat="1" applyFont="1" applyFill="1" applyBorder="1" applyAlignment="1">
      <alignment horizontal="center"/>
    </xf>
    <xf numFmtId="168" fontId="6" fillId="3" borderId="0" xfId="0" applyNumberFormat="1" applyFont="1" applyFill="1"/>
    <xf numFmtId="0" fontId="6" fillId="0" borderId="0" xfId="0" applyFont="1"/>
    <xf numFmtId="1" fontId="3" fillId="0" borderId="1" xfId="0" applyNumberFormat="1" applyFont="1" applyFill="1" applyBorder="1" applyAlignment="1">
      <alignment horizontal="center"/>
    </xf>
    <xf numFmtId="169" fontId="7" fillId="3" borderId="10" xfId="0" applyNumberFormat="1" applyFont="1" applyFill="1" applyBorder="1" applyAlignment="1">
      <alignment horizontal="right"/>
    </xf>
    <xf numFmtId="169" fontId="5" fillId="2" borderId="0" xfId="0" applyNumberFormat="1" applyFont="1" applyFill="1"/>
    <xf numFmtId="169" fontId="3" fillId="2" borderId="0" xfId="0" applyNumberFormat="1" applyFont="1" applyFill="1"/>
    <xf numFmtId="169" fontId="6" fillId="3" borderId="0" xfId="0" applyNumberFormat="1" applyFont="1" applyFill="1" applyAlignment="1">
      <alignment horizontal="right"/>
    </xf>
    <xf numFmtId="169" fontId="6" fillId="2" borderId="0" xfId="0" applyNumberFormat="1" applyFont="1" applyFill="1"/>
    <xf numFmtId="169" fontId="3" fillId="2" borderId="15" xfId="0" applyNumberFormat="1" applyFont="1" applyFill="1" applyBorder="1"/>
    <xf numFmtId="169" fontId="5" fillId="2" borderId="0" xfId="0" applyNumberFormat="1" applyFont="1" applyFill="1" applyAlignment="1">
      <alignment horizontal="center"/>
    </xf>
    <xf numFmtId="169" fontId="5" fillId="2" borderId="6" xfId="0" applyNumberFormat="1" applyFont="1" applyFill="1" applyBorder="1"/>
    <xf numFmtId="169" fontId="4" fillId="2" borderId="0" xfId="0" applyNumberFormat="1" applyFont="1" applyFill="1"/>
    <xf numFmtId="169" fontId="3" fillId="2" borderId="0" xfId="0" applyNumberFormat="1" applyFont="1" applyFill="1" applyAlignment="1">
      <alignment horizontal="center"/>
    </xf>
    <xf numFmtId="169" fontId="3" fillId="2" borderId="0" xfId="0" applyNumberFormat="1" applyFont="1" applyFill="1" applyBorder="1"/>
    <xf numFmtId="4" fontId="3" fillId="2" borderId="2" xfId="5" applyNumberFormat="1" applyFont="1" applyFill="1" applyBorder="1" applyAlignment="1">
      <alignment horizontal="right"/>
    </xf>
    <xf numFmtId="169" fontId="4" fillId="3" borderId="6" xfId="0" applyNumberFormat="1" applyFont="1" applyFill="1" applyBorder="1"/>
    <xf numFmtId="169" fontId="3" fillId="2" borderId="13" xfId="0" applyNumberFormat="1" applyFont="1" applyFill="1" applyBorder="1"/>
    <xf numFmtId="169" fontId="5" fillId="2" borderId="8" xfId="0" applyNumberFormat="1" applyFont="1" applyFill="1" applyBorder="1"/>
    <xf numFmtId="14" fontId="6" fillId="2" borderId="5" xfId="0" applyNumberFormat="1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/>
    </xf>
    <xf numFmtId="14" fontId="6" fillId="2" borderId="0" xfId="0" applyNumberFormat="1" applyFont="1" applyFill="1" applyBorder="1" applyAlignment="1">
      <alignment horizontal="center" vertical="center"/>
    </xf>
  </cellXfs>
  <cellStyles count="8">
    <cellStyle name="Millares 19" xfId="1"/>
    <cellStyle name="Millares 2" xfId="3"/>
    <cellStyle name="Normal" xfId="0" builtinId="0"/>
    <cellStyle name="Normal 2" xfId="2"/>
    <cellStyle name="Normal 2 10" xfId="4"/>
    <cellStyle name="Normal 2 70" xfId="5"/>
    <cellStyle name="Normal 3" xfId="7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0"/>
  <sheetViews>
    <sheetView tabSelected="1" zoomScaleNormal="100" workbookViewId="0">
      <selection activeCell="D70" sqref="D70"/>
    </sheetView>
  </sheetViews>
  <sheetFormatPr baseColWidth="10" defaultRowHeight="11.25" x14ac:dyDescent="0.2"/>
  <cols>
    <col min="1" max="1" width="2.7109375" style="3" customWidth="1"/>
    <col min="2" max="2" width="4.7109375" style="3" customWidth="1"/>
    <col min="3" max="3" width="10.85546875" style="3" bestFit="1" customWidth="1"/>
    <col min="4" max="4" width="11.140625" style="3" bestFit="1" customWidth="1"/>
    <col min="5" max="5" width="10.28515625" style="3" bestFit="1" customWidth="1"/>
    <col min="6" max="6" width="10.85546875" style="3" bestFit="1" customWidth="1"/>
    <col min="7" max="7" width="7.140625" style="3" bestFit="1" customWidth="1"/>
    <col min="8" max="8" width="10.42578125" style="3" customWidth="1"/>
    <col min="9" max="9" width="7.7109375" style="3" bestFit="1" customWidth="1"/>
    <col min="10" max="10" width="10.42578125" style="3" customWidth="1"/>
    <col min="11" max="11" width="7.140625" style="3" customWidth="1"/>
    <col min="12" max="12" width="6.5703125" style="51" bestFit="1" customWidth="1"/>
    <col min="13" max="13" width="5.7109375" style="51" bestFit="1" customWidth="1"/>
    <col min="14" max="14" width="4.85546875" style="51" bestFit="1" customWidth="1"/>
    <col min="15" max="15" width="11.42578125" style="51"/>
    <col min="16" max="16" width="11.42578125" style="3"/>
    <col min="17" max="17" width="8.7109375" style="51" bestFit="1" customWidth="1"/>
    <col min="18" max="18" width="7.85546875" style="3" bestFit="1" customWidth="1"/>
    <col min="19" max="16384" width="11.42578125" style="3"/>
  </cols>
  <sheetData>
    <row r="2" spans="1:16" x14ac:dyDescent="0.2">
      <c r="A2" s="9"/>
      <c r="B2" s="106" t="s">
        <v>24</v>
      </c>
      <c r="C2" s="106"/>
      <c r="D2" s="106"/>
      <c r="H2" s="55">
        <v>42339</v>
      </c>
    </row>
    <row r="3" spans="1:16" x14ac:dyDescent="0.2">
      <c r="B3" s="57" t="s">
        <v>5</v>
      </c>
      <c r="C3" s="58" t="s">
        <v>0</v>
      </c>
      <c r="D3" s="59" t="s">
        <v>1</v>
      </c>
      <c r="E3" s="59" t="s">
        <v>2</v>
      </c>
      <c r="F3" s="60" t="s">
        <v>3</v>
      </c>
      <c r="G3" s="61">
        <v>0.04</v>
      </c>
      <c r="H3" s="60" t="s">
        <v>23</v>
      </c>
    </row>
    <row r="4" spans="1:16" x14ac:dyDescent="0.2">
      <c r="B4" s="35">
        <v>1</v>
      </c>
      <c r="C4" s="53">
        <v>42324</v>
      </c>
      <c r="D4" s="87" t="s">
        <v>26</v>
      </c>
      <c r="E4" s="84" t="s">
        <v>27</v>
      </c>
      <c r="F4" s="56">
        <v>921.06</v>
      </c>
      <c r="G4" s="56">
        <v>36.842399999999998</v>
      </c>
      <c r="H4" s="56">
        <f>F4-G4</f>
        <v>884.21759999999995</v>
      </c>
      <c r="I4" s="51"/>
      <c r="J4" s="51"/>
      <c r="K4" s="51"/>
      <c r="P4" s="85"/>
    </row>
    <row r="5" spans="1:16" x14ac:dyDescent="0.2">
      <c r="B5" s="35">
        <v>2</v>
      </c>
      <c r="C5" s="53">
        <v>42324</v>
      </c>
      <c r="D5" s="87" t="s">
        <v>28</v>
      </c>
      <c r="E5" s="84" t="s">
        <v>27</v>
      </c>
      <c r="F5" s="56">
        <v>1019.85</v>
      </c>
      <c r="G5" s="56"/>
      <c r="H5" s="56">
        <f t="shared" ref="H5:H65" si="0">F5-G5</f>
        <v>1019.85</v>
      </c>
      <c r="I5" s="51"/>
      <c r="J5" s="51"/>
      <c r="K5" s="51"/>
      <c r="P5" s="85"/>
    </row>
    <row r="6" spans="1:16" x14ac:dyDescent="0.2">
      <c r="B6" s="35">
        <v>3</v>
      </c>
      <c r="C6" s="53">
        <v>42324</v>
      </c>
      <c r="D6" s="87" t="s">
        <v>29</v>
      </c>
      <c r="E6" s="84" t="s">
        <v>30</v>
      </c>
      <c r="F6" s="56">
        <v>921.06</v>
      </c>
      <c r="G6" s="56">
        <v>36.842399999999998</v>
      </c>
      <c r="H6" s="56">
        <f t="shared" si="0"/>
        <v>884.21759999999995</v>
      </c>
      <c r="I6" s="51"/>
      <c r="J6" s="51"/>
      <c r="K6" s="51"/>
      <c r="P6" s="85"/>
    </row>
    <row r="7" spans="1:16" x14ac:dyDescent="0.2">
      <c r="B7" s="35">
        <v>4</v>
      </c>
      <c r="C7" s="53">
        <v>42324</v>
      </c>
      <c r="D7" s="87" t="s">
        <v>31</v>
      </c>
      <c r="E7" s="84" t="s">
        <v>30</v>
      </c>
      <c r="F7" s="56">
        <v>1019.85</v>
      </c>
      <c r="G7" s="56"/>
      <c r="H7" s="56">
        <f t="shared" si="0"/>
        <v>1019.85</v>
      </c>
      <c r="I7" s="51"/>
      <c r="J7" s="51"/>
      <c r="K7" s="51"/>
      <c r="P7" s="85"/>
    </row>
    <row r="8" spans="1:16" x14ac:dyDescent="0.2">
      <c r="B8" s="35">
        <v>5</v>
      </c>
      <c r="C8" s="53">
        <v>42324</v>
      </c>
      <c r="D8" s="87" t="s">
        <v>32</v>
      </c>
      <c r="E8" s="84" t="s">
        <v>33</v>
      </c>
      <c r="F8" s="56">
        <v>921.06</v>
      </c>
      <c r="G8" s="56">
        <v>36.842399999999998</v>
      </c>
      <c r="H8" s="56">
        <f t="shared" si="0"/>
        <v>884.21759999999995</v>
      </c>
      <c r="I8" s="51"/>
      <c r="J8" s="51"/>
      <c r="K8" s="51"/>
      <c r="P8" s="85"/>
    </row>
    <row r="9" spans="1:16" x14ac:dyDescent="0.2">
      <c r="B9" s="35">
        <v>6</v>
      </c>
      <c r="C9" s="53">
        <v>42324</v>
      </c>
      <c r="D9" s="87" t="s">
        <v>34</v>
      </c>
      <c r="E9" s="84" t="s">
        <v>33</v>
      </c>
      <c r="F9" s="56">
        <v>1019.85</v>
      </c>
      <c r="G9" s="56"/>
      <c r="H9" s="56">
        <f t="shared" si="0"/>
        <v>1019.85</v>
      </c>
      <c r="I9" s="51"/>
      <c r="J9" s="51"/>
      <c r="K9" s="51"/>
      <c r="P9" s="85"/>
    </row>
    <row r="10" spans="1:16" x14ac:dyDescent="0.2">
      <c r="B10" s="35">
        <v>7</v>
      </c>
      <c r="C10" s="53">
        <v>42324</v>
      </c>
      <c r="D10" s="87" t="s">
        <v>35</v>
      </c>
      <c r="E10" s="84" t="s">
        <v>33</v>
      </c>
      <c r="F10" s="56">
        <v>45.16</v>
      </c>
      <c r="G10" s="56"/>
      <c r="H10" s="56">
        <f t="shared" si="0"/>
        <v>45.16</v>
      </c>
      <c r="I10" s="51"/>
      <c r="J10" s="51"/>
      <c r="K10" s="51"/>
      <c r="P10" s="85"/>
    </row>
    <row r="11" spans="1:16" x14ac:dyDescent="0.2">
      <c r="B11" s="35">
        <v>8</v>
      </c>
      <c r="C11" s="53">
        <v>42324</v>
      </c>
      <c r="D11" s="87" t="s">
        <v>36</v>
      </c>
      <c r="E11" s="84" t="s">
        <v>30</v>
      </c>
      <c r="F11" s="56">
        <v>45.16</v>
      </c>
      <c r="G11" s="56"/>
      <c r="H11" s="56">
        <f t="shared" si="0"/>
        <v>45.16</v>
      </c>
      <c r="I11" s="51"/>
      <c r="J11" s="51"/>
      <c r="K11" s="51"/>
      <c r="P11" s="85"/>
    </row>
    <row r="12" spans="1:16" x14ac:dyDescent="0.2">
      <c r="B12" s="35">
        <v>9</v>
      </c>
      <c r="C12" s="53">
        <v>42324</v>
      </c>
      <c r="D12" s="87" t="s">
        <v>37</v>
      </c>
      <c r="E12" s="84" t="s">
        <v>27</v>
      </c>
      <c r="F12" s="56">
        <v>45.16</v>
      </c>
      <c r="G12" s="56"/>
      <c r="H12" s="56">
        <f t="shared" si="0"/>
        <v>45.16</v>
      </c>
      <c r="I12" s="51"/>
      <c r="J12" s="51"/>
      <c r="K12" s="51"/>
      <c r="P12" s="85"/>
    </row>
    <row r="13" spans="1:16" x14ac:dyDescent="0.2">
      <c r="B13" s="35">
        <v>10</v>
      </c>
      <c r="C13" s="53">
        <v>42325</v>
      </c>
      <c r="D13" s="87" t="s">
        <v>38</v>
      </c>
      <c r="E13" s="84" t="s">
        <v>27</v>
      </c>
      <c r="F13" s="56">
        <v>106.2</v>
      </c>
      <c r="G13" s="56"/>
      <c r="H13" s="56">
        <f t="shared" si="0"/>
        <v>106.2</v>
      </c>
      <c r="I13" s="51"/>
      <c r="J13" s="51"/>
      <c r="K13" s="51"/>
      <c r="P13" s="85"/>
    </row>
    <row r="14" spans="1:16" x14ac:dyDescent="0.2">
      <c r="B14" s="35">
        <v>11</v>
      </c>
      <c r="C14" s="53">
        <v>42325</v>
      </c>
      <c r="D14" s="87" t="s">
        <v>39</v>
      </c>
      <c r="E14" s="84" t="s">
        <v>30</v>
      </c>
      <c r="F14" s="56">
        <v>106.2</v>
      </c>
      <c r="G14" s="56"/>
      <c r="H14" s="56">
        <f t="shared" si="0"/>
        <v>106.2</v>
      </c>
      <c r="I14" s="51"/>
      <c r="J14" s="51"/>
      <c r="K14" s="51"/>
      <c r="P14" s="85"/>
    </row>
    <row r="15" spans="1:16" x14ac:dyDescent="0.2">
      <c r="B15" s="35">
        <v>12</v>
      </c>
      <c r="C15" s="53">
        <v>42325</v>
      </c>
      <c r="D15" s="87" t="s">
        <v>40</v>
      </c>
      <c r="E15" s="84" t="s">
        <v>33</v>
      </c>
      <c r="F15" s="56">
        <v>106.2</v>
      </c>
      <c r="G15" s="56"/>
      <c r="H15" s="56">
        <f t="shared" si="0"/>
        <v>106.2</v>
      </c>
      <c r="I15" s="51"/>
      <c r="J15" s="51"/>
      <c r="K15" s="51"/>
      <c r="P15" s="85"/>
    </row>
    <row r="16" spans="1:16" x14ac:dyDescent="0.2">
      <c r="B16" s="35">
        <v>13</v>
      </c>
      <c r="C16" s="53">
        <v>42326</v>
      </c>
      <c r="D16" s="87" t="s">
        <v>41</v>
      </c>
      <c r="E16" s="84" t="s">
        <v>42</v>
      </c>
      <c r="F16" s="56">
        <v>921.06</v>
      </c>
      <c r="G16" s="56">
        <v>36.842399999999998</v>
      </c>
      <c r="H16" s="56">
        <f t="shared" si="0"/>
        <v>884.21759999999995</v>
      </c>
      <c r="I16" s="51"/>
      <c r="J16" s="51"/>
      <c r="K16" s="51"/>
      <c r="P16" s="85"/>
    </row>
    <row r="17" spans="2:16" x14ac:dyDescent="0.2">
      <c r="B17" s="35">
        <v>14</v>
      </c>
      <c r="C17" s="53">
        <v>42326</v>
      </c>
      <c r="D17" s="87" t="s">
        <v>43</v>
      </c>
      <c r="E17" s="84" t="s">
        <v>42</v>
      </c>
      <c r="F17" s="56">
        <v>1068.95</v>
      </c>
      <c r="G17" s="56"/>
      <c r="H17" s="56">
        <f t="shared" si="0"/>
        <v>1068.95</v>
      </c>
      <c r="I17" s="51"/>
      <c r="J17" s="51"/>
      <c r="K17" s="51"/>
      <c r="P17" s="85"/>
    </row>
    <row r="18" spans="2:16" x14ac:dyDescent="0.2">
      <c r="B18" s="35">
        <v>15</v>
      </c>
      <c r="C18" s="53">
        <v>42326</v>
      </c>
      <c r="D18" s="87" t="s">
        <v>44</v>
      </c>
      <c r="E18" s="84" t="s">
        <v>42</v>
      </c>
      <c r="F18" s="56">
        <v>106.2</v>
      </c>
      <c r="G18" s="56"/>
      <c r="H18" s="56">
        <f t="shared" si="0"/>
        <v>106.2</v>
      </c>
      <c r="I18" s="51"/>
      <c r="J18" s="51"/>
      <c r="K18" s="51"/>
      <c r="P18" s="85"/>
    </row>
    <row r="19" spans="2:16" x14ac:dyDescent="0.2">
      <c r="B19" s="35">
        <v>16</v>
      </c>
      <c r="C19" s="53">
        <v>42326</v>
      </c>
      <c r="D19" s="87" t="s">
        <v>45</v>
      </c>
      <c r="E19" s="84" t="s">
        <v>46</v>
      </c>
      <c r="F19" s="56">
        <v>921.06</v>
      </c>
      <c r="G19" s="56">
        <v>36.842399999999998</v>
      </c>
      <c r="H19" s="56">
        <f t="shared" si="0"/>
        <v>884.21759999999995</v>
      </c>
      <c r="I19" s="51"/>
      <c r="J19" s="51"/>
      <c r="K19" s="51"/>
      <c r="P19" s="85"/>
    </row>
    <row r="20" spans="2:16" x14ac:dyDescent="0.2">
      <c r="B20" s="35">
        <v>17</v>
      </c>
      <c r="C20" s="53">
        <v>42326</v>
      </c>
      <c r="D20" s="87" t="s">
        <v>47</v>
      </c>
      <c r="E20" s="84" t="s">
        <v>46</v>
      </c>
      <c r="F20" s="56">
        <v>1068.95</v>
      </c>
      <c r="G20" s="56"/>
      <c r="H20" s="56">
        <f t="shared" si="0"/>
        <v>1068.95</v>
      </c>
      <c r="I20" s="51"/>
      <c r="J20" s="51"/>
      <c r="K20" s="51"/>
      <c r="P20" s="85"/>
    </row>
    <row r="21" spans="2:16" x14ac:dyDescent="0.2">
      <c r="B21" s="35">
        <v>18</v>
      </c>
      <c r="C21" s="53">
        <v>42326</v>
      </c>
      <c r="D21" s="87" t="s">
        <v>48</v>
      </c>
      <c r="E21" s="84" t="s">
        <v>46</v>
      </c>
      <c r="F21" s="56">
        <v>106.2</v>
      </c>
      <c r="G21" s="56"/>
      <c r="H21" s="56">
        <f t="shared" si="0"/>
        <v>106.2</v>
      </c>
      <c r="I21" s="51"/>
      <c r="J21" s="51"/>
      <c r="K21" s="51"/>
      <c r="P21" s="85"/>
    </row>
    <row r="22" spans="2:16" x14ac:dyDescent="0.2">
      <c r="B22" s="35">
        <v>19</v>
      </c>
      <c r="C22" s="53">
        <v>42326</v>
      </c>
      <c r="D22" s="87" t="s">
        <v>49</v>
      </c>
      <c r="E22" s="84" t="s">
        <v>50</v>
      </c>
      <c r="F22" s="56">
        <v>921.06</v>
      </c>
      <c r="G22" s="56">
        <v>36.842399999999998</v>
      </c>
      <c r="H22" s="56">
        <f t="shared" si="0"/>
        <v>884.21759999999995</v>
      </c>
      <c r="I22" s="51"/>
      <c r="J22" s="51"/>
      <c r="K22" s="51"/>
      <c r="P22" s="85"/>
    </row>
    <row r="23" spans="2:16" x14ac:dyDescent="0.2">
      <c r="B23" s="35">
        <v>20</v>
      </c>
      <c r="C23" s="53">
        <v>42326</v>
      </c>
      <c r="D23" s="87" t="s">
        <v>51</v>
      </c>
      <c r="E23" s="84" t="s">
        <v>50</v>
      </c>
      <c r="F23" s="56">
        <v>1068.95</v>
      </c>
      <c r="G23" s="56"/>
      <c r="H23" s="56">
        <f t="shared" si="0"/>
        <v>1068.95</v>
      </c>
      <c r="I23" s="51"/>
      <c r="J23" s="51"/>
      <c r="K23" s="51"/>
      <c r="P23" s="85"/>
    </row>
    <row r="24" spans="2:16" x14ac:dyDescent="0.2">
      <c r="B24" s="35">
        <v>21</v>
      </c>
      <c r="C24" s="53">
        <v>42326</v>
      </c>
      <c r="D24" s="87" t="s">
        <v>52</v>
      </c>
      <c r="E24" s="84" t="s">
        <v>50</v>
      </c>
      <c r="F24" s="56">
        <v>106.2</v>
      </c>
      <c r="G24" s="56"/>
      <c r="H24" s="56">
        <f t="shared" si="0"/>
        <v>106.2</v>
      </c>
      <c r="I24" s="51"/>
      <c r="J24" s="51"/>
      <c r="K24" s="51"/>
      <c r="P24" s="85"/>
    </row>
    <row r="25" spans="2:16" x14ac:dyDescent="0.2">
      <c r="B25" s="35">
        <v>22</v>
      </c>
      <c r="C25" s="53">
        <v>42326</v>
      </c>
      <c r="D25" s="87" t="s">
        <v>53</v>
      </c>
      <c r="E25" s="84" t="s">
        <v>54</v>
      </c>
      <c r="F25" s="56">
        <v>921.06</v>
      </c>
      <c r="G25" s="56">
        <v>36.842399999999998</v>
      </c>
      <c r="H25" s="56">
        <f t="shared" si="0"/>
        <v>884.21759999999995</v>
      </c>
      <c r="I25" s="51"/>
      <c r="J25" s="51"/>
      <c r="K25" s="51"/>
      <c r="P25" s="85"/>
    </row>
    <row r="26" spans="2:16" x14ac:dyDescent="0.2">
      <c r="B26" s="35">
        <v>23</v>
      </c>
      <c r="C26" s="53">
        <v>42326</v>
      </c>
      <c r="D26" s="87" t="s">
        <v>55</v>
      </c>
      <c r="E26" s="84" t="s">
        <v>54</v>
      </c>
      <c r="F26" s="56">
        <v>1068.95</v>
      </c>
      <c r="G26" s="56"/>
      <c r="H26" s="56">
        <f t="shared" si="0"/>
        <v>1068.95</v>
      </c>
      <c r="I26" s="51"/>
      <c r="J26" s="51"/>
      <c r="K26" s="51"/>
      <c r="P26" s="85"/>
    </row>
    <row r="27" spans="2:16" x14ac:dyDescent="0.2">
      <c r="B27" s="35">
        <v>24</v>
      </c>
      <c r="C27" s="53">
        <v>42326</v>
      </c>
      <c r="D27" s="87" t="s">
        <v>56</v>
      </c>
      <c r="E27" s="84" t="s">
        <v>54</v>
      </c>
      <c r="F27" s="56">
        <v>106.2</v>
      </c>
      <c r="G27" s="56"/>
      <c r="H27" s="56">
        <f t="shared" si="0"/>
        <v>106.2</v>
      </c>
      <c r="I27" s="51"/>
      <c r="J27" s="51"/>
      <c r="K27" s="51"/>
      <c r="P27" s="85"/>
    </row>
    <row r="28" spans="2:16" x14ac:dyDescent="0.2">
      <c r="B28" s="35">
        <v>25</v>
      </c>
      <c r="C28" s="53">
        <v>42326</v>
      </c>
      <c r="D28" s="87" t="s">
        <v>57</v>
      </c>
      <c r="E28" s="84" t="s">
        <v>58</v>
      </c>
      <c r="F28" s="56">
        <v>921.06</v>
      </c>
      <c r="G28" s="56">
        <v>36.842399999999998</v>
      </c>
      <c r="H28" s="56">
        <f t="shared" si="0"/>
        <v>884.21759999999995</v>
      </c>
      <c r="I28" s="51"/>
      <c r="J28" s="51"/>
      <c r="K28" s="51"/>
      <c r="P28" s="85"/>
    </row>
    <row r="29" spans="2:16" x14ac:dyDescent="0.2">
      <c r="B29" s="35">
        <v>26</v>
      </c>
      <c r="C29" s="53">
        <v>42326</v>
      </c>
      <c r="D29" s="87" t="s">
        <v>59</v>
      </c>
      <c r="E29" s="84" t="s">
        <v>58</v>
      </c>
      <c r="F29" s="56">
        <v>1068.95</v>
      </c>
      <c r="G29" s="56"/>
      <c r="H29" s="56">
        <f t="shared" si="0"/>
        <v>1068.95</v>
      </c>
      <c r="I29" s="51"/>
      <c r="J29" s="51"/>
      <c r="K29" s="51"/>
      <c r="P29" s="85"/>
    </row>
    <row r="30" spans="2:16" x14ac:dyDescent="0.2">
      <c r="B30" s="35">
        <v>27</v>
      </c>
      <c r="C30" s="53">
        <v>42326</v>
      </c>
      <c r="D30" s="87" t="s">
        <v>60</v>
      </c>
      <c r="E30" s="84" t="s">
        <v>58</v>
      </c>
      <c r="F30" s="56">
        <v>106.2</v>
      </c>
      <c r="G30" s="56"/>
      <c r="H30" s="56">
        <f t="shared" si="0"/>
        <v>106.2</v>
      </c>
      <c r="I30" s="51"/>
      <c r="J30" s="51"/>
      <c r="K30" s="51"/>
      <c r="P30" s="85"/>
    </row>
    <row r="31" spans="2:16" x14ac:dyDescent="0.2">
      <c r="B31" s="35">
        <v>28</v>
      </c>
      <c r="C31" s="53">
        <v>42326</v>
      </c>
      <c r="D31" s="87" t="s">
        <v>61</v>
      </c>
      <c r="E31" s="84" t="s">
        <v>62</v>
      </c>
      <c r="F31" s="56">
        <v>921.06</v>
      </c>
      <c r="G31" s="56">
        <v>36.842399999999998</v>
      </c>
      <c r="H31" s="56">
        <f t="shared" si="0"/>
        <v>884.21759999999995</v>
      </c>
      <c r="I31" s="51"/>
      <c r="J31" s="51"/>
      <c r="K31" s="51"/>
      <c r="P31" s="85"/>
    </row>
    <row r="32" spans="2:16" x14ac:dyDescent="0.2">
      <c r="B32" s="35">
        <v>29</v>
      </c>
      <c r="C32" s="53">
        <v>42326</v>
      </c>
      <c r="D32" s="87" t="s">
        <v>63</v>
      </c>
      <c r="E32" s="84" t="s">
        <v>62</v>
      </c>
      <c r="F32" s="56">
        <v>1068.95</v>
      </c>
      <c r="G32" s="56"/>
      <c r="H32" s="56">
        <f t="shared" si="0"/>
        <v>1068.95</v>
      </c>
      <c r="I32" s="51"/>
      <c r="J32" s="51"/>
      <c r="K32" s="51"/>
      <c r="P32" s="85"/>
    </row>
    <row r="33" spans="2:16" x14ac:dyDescent="0.2">
      <c r="B33" s="35">
        <v>30</v>
      </c>
      <c r="C33" s="53">
        <v>42326</v>
      </c>
      <c r="D33" s="87" t="s">
        <v>64</v>
      </c>
      <c r="E33" s="84" t="s">
        <v>62</v>
      </c>
      <c r="F33" s="56">
        <v>106.2</v>
      </c>
      <c r="G33" s="56"/>
      <c r="H33" s="56">
        <f t="shared" si="0"/>
        <v>106.2</v>
      </c>
      <c r="I33" s="51"/>
      <c r="J33" s="51"/>
      <c r="K33" s="51"/>
      <c r="P33" s="85"/>
    </row>
    <row r="34" spans="2:16" x14ac:dyDescent="0.2">
      <c r="B34" s="35">
        <v>31</v>
      </c>
      <c r="C34" s="53">
        <v>42326</v>
      </c>
      <c r="D34" s="87" t="s">
        <v>65</v>
      </c>
      <c r="E34" s="84" t="s">
        <v>42</v>
      </c>
      <c r="F34" s="56">
        <v>43.55</v>
      </c>
      <c r="G34" s="56"/>
      <c r="H34" s="56">
        <f t="shared" si="0"/>
        <v>43.55</v>
      </c>
      <c r="I34" s="51"/>
      <c r="J34" s="51"/>
      <c r="K34" s="51"/>
      <c r="P34" s="85"/>
    </row>
    <row r="35" spans="2:16" x14ac:dyDescent="0.2">
      <c r="B35" s="35">
        <v>32</v>
      </c>
      <c r="C35" s="53">
        <v>42326</v>
      </c>
      <c r="D35" s="87" t="s">
        <v>66</v>
      </c>
      <c r="E35" s="84" t="s">
        <v>46</v>
      </c>
      <c r="F35" s="56">
        <v>43.55</v>
      </c>
      <c r="G35" s="56"/>
      <c r="H35" s="56">
        <f t="shared" si="0"/>
        <v>43.55</v>
      </c>
      <c r="I35" s="51"/>
      <c r="J35" s="51"/>
      <c r="K35" s="51"/>
      <c r="P35" s="85"/>
    </row>
    <row r="36" spans="2:16" x14ac:dyDescent="0.2">
      <c r="B36" s="35">
        <v>33</v>
      </c>
      <c r="C36" s="53">
        <v>42326</v>
      </c>
      <c r="D36" s="87" t="s">
        <v>67</v>
      </c>
      <c r="E36" s="84" t="s">
        <v>50</v>
      </c>
      <c r="F36" s="56">
        <v>43.55</v>
      </c>
      <c r="G36" s="56"/>
      <c r="H36" s="56">
        <f t="shared" si="0"/>
        <v>43.55</v>
      </c>
      <c r="I36" s="51"/>
      <c r="J36" s="51"/>
      <c r="K36" s="51"/>
      <c r="P36" s="85"/>
    </row>
    <row r="37" spans="2:16" x14ac:dyDescent="0.2">
      <c r="B37" s="35">
        <v>34</v>
      </c>
      <c r="C37" s="53">
        <v>42326</v>
      </c>
      <c r="D37" s="87" t="s">
        <v>68</v>
      </c>
      <c r="E37" s="84" t="s">
        <v>54</v>
      </c>
      <c r="F37" s="56">
        <v>43.55</v>
      </c>
      <c r="G37" s="56"/>
      <c r="H37" s="56">
        <f t="shared" si="0"/>
        <v>43.55</v>
      </c>
      <c r="I37" s="51"/>
      <c r="J37" s="51"/>
      <c r="K37" s="51"/>
      <c r="P37" s="85"/>
    </row>
    <row r="38" spans="2:16" x14ac:dyDescent="0.2">
      <c r="B38" s="35">
        <v>35</v>
      </c>
      <c r="C38" s="53">
        <v>42326</v>
      </c>
      <c r="D38" s="87" t="s">
        <v>69</v>
      </c>
      <c r="E38" s="84" t="s">
        <v>58</v>
      </c>
      <c r="F38" s="56">
        <v>43.55</v>
      </c>
      <c r="G38" s="56"/>
      <c r="H38" s="56">
        <f t="shared" si="0"/>
        <v>43.55</v>
      </c>
      <c r="I38" s="51"/>
      <c r="J38" s="51"/>
      <c r="K38" s="51"/>
      <c r="P38" s="85"/>
    </row>
    <row r="39" spans="2:16" x14ac:dyDescent="0.2">
      <c r="B39" s="35">
        <v>36</v>
      </c>
      <c r="C39" s="53">
        <v>42326</v>
      </c>
      <c r="D39" s="87" t="s">
        <v>70</v>
      </c>
      <c r="E39" s="84" t="s">
        <v>62</v>
      </c>
      <c r="F39" s="56">
        <v>43.55</v>
      </c>
      <c r="G39" s="56"/>
      <c r="H39" s="56">
        <f t="shared" si="0"/>
        <v>43.55</v>
      </c>
      <c r="I39" s="51"/>
      <c r="J39" s="51"/>
      <c r="K39" s="51"/>
      <c r="P39" s="85"/>
    </row>
    <row r="40" spans="2:16" x14ac:dyDescent="0.2">
      <c r="B40" s="35">
        <v>37</v>
      </c>
      <c r="C40" s="53">
        <v>42332</v>
      </c>
      <c r="D40" s="87" t="s">
        <v>71</v>
      </c>
      <c r="E40" s="84" t="s">
        <v>27</v>
      </c>
      <c r="F40" s="56">
        <v>40</v>
      </c>
      <c r="G40" s="56"/>
      <c r="H40" s="56">
        <f t="shared" si="0"/>
        <v>40</v>
      </c>
      <c r="I40" s="51"/>
      <c r="J40" s="51"/>
      <c r="K40" s="51"/>
      <c r="P40" s="85"/>
    </row>
    <row r="41" spans="2:16" x14ac:dyDescent="0.2">
      <c r="B41" s="35">
        <v>38</v>
      </c>
      <c r="C41" s="53">
        <v>42332</v>
      </c>
      <c r="D41" s="87" t="s">
        <v>72</v>
      </c>
      <c r="E41" s="84" t="s">
        <v>30</v>
      </c>
      <c r="F41" s="56">
        <v>40</v>
      </c>
      <c r="G41" s="56"/>
      <c r="H41" s="56">
        <f t="shared" si="0"/>
        <v>40</v>
      </c>
      <c r="I41" s="51"/>
      <c r="J41" s="51"/>
      <c r="K41" s="51"/>
      <c r="P41" s="85"/>
    </row>
    <row r="42" spans="2:16" x14ac:dyDescent="0.2">
      <c r="B42" s="35">
        <v>39</v>
      </c>
      <c r="C42" s="53">
        <v>42332</v>
      </c>
      <c r="D42" s="87" t="s">
        <v>73</v>
      </c>
      <c r="E42" s="84" t="s">
        <v>33</v>
      </c>
      <c r="F42" s="56">
        <v>40</v>
      </c>
      <c r="G42" s="56"/>
      <c r="H42" s="56">
        <f t="shared" si="0"/>
        <v>40</v>
      </c>
      <c r="I42" s="51"/>
      <c r="J42" s="51"/>
      <c r="K42" s="51"/>
      <c r="P42" s="85"/>
    </row>
    <row r="43" spans="2:16" x14ac:dyDescent="0.2">
      <c r="B43" s="35">
        <v>40</v>
      </c>
      <c r="C43" s="53">
        <v>42334</v>
      </c>
      <c r="D43" s="87" t="s">
        <v>74</v>
      </c>
      <c r="E43" s="84" t="s">
        <v>75</v>
      </c>
      <c r="F43" s="56">
        <v>33.04</v>
      </c>
      <c r="G43" s="56"/>
      <c r="H43" s="56">
        <f t="shared" si="0"/>
        <v>33.04</v>
      </c>
      <c r="I43" s="51"/>
      <c r="J43" s="51"/>
      <c r="K43" s="51"/>
      <c r="P43" s="85"/>
    </row>
    <row r="44" spans="2:16" x14ac:dyDescent="0.2">
      <c r="B44" s="35">
        <v>41</v>
      </c>
      <c r="C44" s="53">
        <v>42334</v>
      </c>
      <c r="D44" s="87" t="s">
        <v>76</v>
      </c>
      <c r="E44" s="84" t="s">
        <v>75</v>
      </c>
      <c r="F44" s="56">
        <v>106.2</v>
      </c>
      <c r="G44" s="56"/>
      <c r="H44" s="56">
        <f t="shared" si="0"/>
        <v>106.2</v>
      </c>
      <c r="I44" s="51"/>
      <c r="J44" s="51"/>
      <c r="K44" s="51"/>
      <c r="P44" s="85"/>
    </row>
    <row r="45" spans="2:16" x14ac:dyDescent="0.2">
      <c r="B45" s="35">
        <v>42</v>
      </c>
      <c r="C45" s="53">
        <v>42334</v>
      </c>
      <c r="D45" s="87" t="s">
        <v>77</v>
      </c>
      <c r="E45" s="84" t="s">
        <v>78</v>
      </c>
      <c r="F45" s="56">
        <v>106.2</v>
      </c>
      <c r="G45" s="56"/>
      <c r="H45" s="56">
        <f t="shared" si="0"/>
        <v>106.2</v>
      </c>
      <c r="I45" s="51"/>
      <c r="J45" s="51"/>
      <c r="K45" s="51"/>
      <c r="P45" s="85"/>
    </row>
    <row r="46" spans="2:16" x14ac:dyDescent="0.2">
      <c r="B46" s="35">
        <v>43</v>
      </c>
      <c r="C46" s="53">
        <v>42334</v>
      </c>
      <c r="D46" s="87" t="s">
        <v>79</v>
      </c>
      <c r="E46" s="84" t="s">
        <v>78</v>
      </c>
      <c r="F46" s="56">
        <v>33.04</v>
      </c>
      <c r="G46" s="56"/>
      <c r="H46" s="56">
        <f t="shared" si="0"/>
        <v>33.04</v>
      </c>
      <c r="I46" s="51"/>
      <c r="J46" s="51"/>
      <c r="K46" s="51"/>
      <c r="P46" s="85"/>
    </row>
    <row r="47" spans="2:16" x14ac:dyDescent="0.2">
      <c r="B47" s="35">
        <v>44</v>
      </c>
      <c r="C47" s="53">
        <v>42334</v>
      </c>
      <c r="D47" s="87" t="s">
        <v>80</v>
      </c>
      <c r="E47" s="84" t="s">
        <v>81</v>
      </c>
      <c r="F47" s="56">
        <v>33.04</v>
      </c>
      <c r="G47" s="56"/>
      <c r="H47" s="56">
        <f t="shared" si="0"/>
        <v>33.04</v>
      </c>
      <c r="I47" s="51"/>
      <c r="J47" s="51"/>
      <c r="K47" s="51"/>
      <c r="P47" s="85"/>
    </row>
    <row r="48" spans="2:16" x14ac:dyDescent="0.2">
      <c r="B48" s="35">
        <v>45</v>
      </c>
      <c r="C48" s="53">
        <v>42334</v>
      </c>
      <c r="D48" s="87" t="s">
        <v>82</v>
      </c>
      <c r="E48" s="84" t="s">
        <v>81</v>
      </c>
      <c r="F48" s="56">
        <v>106.2</v>
      </c>
      <c r="G48" s="56"/>
      <c r="H48" s="56">
        <f t="shared" si="0"/>
        <v>106.2</v>
      </c>
      <c r="I48" s="51"/>
      <c r="J48" s="51"/>
      <c r="K48" s="51"/>
      <c r="P48" s="85"/>
    </row>
    <row r="49" spans="2:16" x14ac:dyDescent="0.2">
      <c r="B49" s="35">
        <v>46</v>
      </c>
      <c r="C49" s="53">
        <v>42334</v>
      </c>
      <c r="D49" s="87" t="s">
        <v>83</v>
      </c>
      <c r="E49" s="84" t="s">
        <v>84</v>
      </c>
      <c r="F49" s="56">
        <v>33.04</v>
      </c>
      <c r="G49" s="56"/>
      <c r="H49" s="56">
        <f t="shared" si="0"/>
        <v>33.04</v>
      </c>
      <c r="I49" s="51"/>
      <c r="J49" s="51"/>
      <c r="K49" s="51"/>
      <c r="P49" s="85"/>
    </row>
    <row r="50" spans="2:16" x14ac:dyDescent="0.2">
      <c r="B50" s="35">
        <v>47</v>
      </c>
      <c r="C50" s="53">
        <v>42334</v>
      </c>
      <c r="D50" s="87" t="s">
        <v>85</v>
      </c>
      <c r="E50" s="84" t="s">
        <v>84</v>
      </c>
      <c r="F50" s="56">
        <v>106.2</v>
      </c>
      <c r="G50" s="56"/>
      <c r="H50" s="56">
        <f t="shared" si="0"/>
        <v>106.2</v>
      </c>
      <c r="I50" s="51"/>
      <c r="J50" s="51"/>
      <c r="K50" s="51"/>
      <c r="P50" s="85"/>
    </row>
    <row r="51" spans="2:16" x14ac:dyDescent="0.2">
      <c r="B51" s="35">
        <v>48</v>
      </c>
      <c r="C51" s="53">
        <v>42334</v>
      </c>
      <c r="D51" s="87" t="s">
        <v>86</v>
      </c>
      <c r="E51" s="84" t="s">
        <v>75</v>
      </c>
      <c r="F51" s="56">
        <v>921.06</v>
      </c>
      <c r="G51" s="56">
        <v>36.842399999999998</v>
      </c>
      <c r="H51" s="56">
        <f t="shared" si="0"/>
        <v>884.21759999999995</v>
      </c>
      <c r="I51" s="51"/>
      <c r="J51" s="51"/>
      <c r="K51" s="51"/>
      <c r="P51" s="85"/>
    </row>
    <row r="52" spans="2:16" x14ac:dyDescent="0.2">
      <c r="B52" s="35">
        <v>49</v>
      </c>
      <c r="C52" s="53">
        <v>42334</v>
      </c>
      <c r="D52" s="87" t="s">
        <v>87</v>
      </c>
      <c r="E52" s="84" t="s">
        <v>75</v>
      </c>
      <c r="F52" s="56">
        <v>880.15</v>
      </c>
      <c r="G52" s="56"/>
      <c r="H52" s="56">
        <f t="shared" si="0"/>
        <v>880.15</v>
      </c>
      <c r="I52" s="51"/>
      <c r="J52" s="51"/>
      <c r="K52" s="51"/>
      <c r="P52" s="85"/>
    </row>
    <row r="53" spans="2:16" x14ac:dyDescent="0.2">
      <c r="B53" s="35">
        <v>50</v>
      </c>
      <c r="C53" s="53">
        <v>42334</v>
      </c>
      <c r="D53" s="87" t="s">
        <v>88</v>
      </c>
      <c r="E53" s="84" t="s">
        <v>78</v>
      </c>
      <c r="F53" s="56">
        <v>921.06</v>
      </c>
      <c r="G53" s="56">
        <v>36.842399999999998</v>
      </c>
      <c r="H53" s="56">
        <f t="shared" si="0"/>
        <v>884.21759999999995</v>
      </c>
      <c r="I53" s="51"/>
      <c r="J53" s="51"/>
      <c r="K53" s="51"/>
      <c r="P53" s="85"/>
    </row>
    <row r="54" spans="2:16" x14ac:dyDescent="0.2">
      <c r="B54" s="35">
        <v>51</v>
      </c>
      <c r="C54" s="53">
        <v>42334</v>
      </c>
      <c r="D54" s="87" t="s">
        <v>89</v>
      </c>
      <c r="E54" s="84" t="s">
        <v>78</v>
      </c>
      <c r="F54" s="56">
        <v>880.15</v>
      </c>
      <c r="G54" s="56"/>
      <c r="H54" s="56">
        <f t="shared" si="0"/>
        <v>880.15</v>
      </c>
      <c r="I54" s="51"/>
      <c r="J54" s="51"/>
      <c r="K54" s="51"/>
      <c r="P54" s="85"/>
    </row>
    <row r="55" spans="2:16" x14ac:dyDescent="0.2">
      <c r="B55" s="35">
        <v>52</v>
      </c>
      <c r="C55" s="53">
        <v>42334</v>
      </c>
      <c r="D55" s="87" t="s">
        <v>90</v>
      </c>
      <c r="E55" s="84" t="s">
        <v>81</v>
      </c>
      <c r="F55" s="56">
        <v>921.06</v>
      </c>
      <c r="G55" s="56">
        <v>36.842399999999998</v>
      </c>
      <c r="H55" s="56">
        <f t="shared" si="0"/>
        <v>884.21759999999995</v>
      </c>
      <c r="I55" s="51"/>
      <c r="J55" s="51"/>
      <c r="K55" s="51"/>
      <c r="P55" s="85"/>
    </row>
    <row r="56" spans="2:16" x14ac:dyDescent="0.2">
      <c r="B56" s="35">
        <v>53</v>
      </c>
      <c r="C56" s="53">
        <v>42334</v>
      </c>
      <c r="D56" s="87" t="s">
        <v>91</v>
      </c>
      <c r="E56" s="84" t="s">
        <v>81</v>
      </c>
      <c r="F56" s="56">
        <v>880.15</v>
      </c>
      <c r="G56" s="56"/>
      <c r="H56" s="56">
        <f t="shared" si="0"/>
        <v>880.15</v>
      </c>
      <c r="I56" s="51"/>
      <c r="J56" s="51"/>
      <c r="K56" s="51"/>
      <c r="P56" s="85"/>
    </row>
    <row r="57" spans="2:16" x14ac:dyDescent="0.2">
      <c r="B57" s="35">
        <v>54</v>
      </c>
      <c r="C57" s="53">
        <v>42334</v>
      </c>
      <c r="D57" s="87" t="s">
        <v>92</v>
      </c>
      <c r="E57" s="84" t="s">
        <v>84</v>
      </c>
      <c r="F57" s="56">
        <v>921.06</v>
      </c>
      <c r="G57" s="56">
        <v>36.842399999999998</v>
      </c>
      <c r="H57" s="56">
        <f t="shared" si="0"/>
        <v>884.21759999999995</v>
      </c>
      <c r="I57" s="51"/>
      <c r="J57" s="51"/>
      <c r="K57" s="51"/>
      <c r="P57" s="85"/>
    </row>
    <row r="58" spans="2:16" x14ac:dyDescent="0.2">
      <c r="B58" s="35">
        <v>55</v>
      </c>
      <c r="C58" s="53">
        <v>42334</v>
      </c>
      <c r="D58" s="87" t="s">
        <v>93</v>
      </c>
      <c r="E58" s="84" t="s">
        <v>84</v>
      </c>
      <c r="F58" s="56">
        <v>880.15</v>
      </c>
      <c r="G58" s="56"/>
      <c r="H58" s="56">
        <f t="shared" si="0"/>
        <v>880.15</v>
      </c>
      <c r="I58" s="51"/>
      <c r="J58" s="51"/>
      <c r="K58" s="51"/>
      <c r="P58" s="85"/>
    </row>
    <row r="59" spans="2:16" x14ac:dyDescent="0.2">
      <c r="B59" s="35">
        <v>56</v>
      </c>
      <c r="C59" s="53">
        <v>42334</v>
      </c>
      <c r="D59" s="87" t="s">
        <v>94</v>
      </c>
      <c r="E59" s="84" t="s">
        <v>75</v>
      </c>
      <c r="F59" s="56">
        <v>43.55</v>
      </c>
      <c r="G59" s="56"/>
      <c r="H59" s="56">
        <f t="shared" si="0"/>
        <v>43.55</v>
      </c>
      <c r="I59" s="51"/>
      <c r="J59" s="51"/>
      <c r="K59" s="51"/>
      <c r="P59" s="85"/>
    </row>
    <row r="60" spans="2:16" x14ac:dyDescent="0.2">
      <c r="B60" s="35">
        <v>57</v>
      </c>
      <c r="C60" s="53">
        <v>42334</v>
      </c>
      <c r="D60" s="87" t="s">
        <v>95</v>
      </c>
      <c r="E60" s="84" t="s">
        <v>78</v>
      </c>
      <c r="F60" s="56">
        <v>43.55</v>
      </c>
      <c r="G60" s="56"/>
      <c r="H60" s="56">
        <f t="shared" si="0"/>
        <v>43.55</v>
      </c>
      <c r="I60" s="51"/>
      <c r="J60" s="51"/>
      <c r="K60" s="51"/>
      <c r="P60" s="51"/>
    </row>
    <row r="61" spans="2:16" x14ac:dyDescent="0.2">
      <c r="B61" s="35">
        <v>58</v>
      </c>
      <c r="C61" s="53">
        <v>42334</v>
      </c>
      <c r="D61" s="87" t="s">
        <v>96</v>
      </c>
      <c r="E61" s="84" t="s">
        <v>81</v>
      </c>
      <c r="F61" s="56">
        <v>43.55</v>
      </c>
      <c r="G61" s="56"/>
      <c r="H61" s="56">
        <f t="shared" si="0"/>
        <v>43.55</v>
      </c>
      <c r="I61" s="51"/>
      <c r="J61" s="51"/>
      <c r="K61" s="51"/>
      <c r="P61" s="51"/>
    </row>
    <row r="62" spans="2:16" x14ac:dyDescent="0.2">
      <c r="B62" s="35">
        <v>59</v>
      </c>
      <c r="C62" s="53">
        <v>42334</v>
      </c>
      <c r="D62" s="87" t="s">
        <v>97</v>
      </c>
      <c r="E62" s="84" t="s">
        <v>84</v>
      </c>
      <c r="F62" s="56">
        <v>43.55</v>
      </c>
      <c r="G62" s="56"/>
      <c r="H62" s="56">
        <f t="shared" si="0"/>
        <v>43.55</v>
      </c>
      <c r="I62" s="51"/>
      <c r="J62" s="51"/>
      <c r="K62" s="51"/>
      <c r="P62" s="51"/>
    </row>
    <row r="63" spans="2:16" x14ac:dyDescent="0.2">
      <c r="B63" s="35">
        <v>60</v>
      </c>
      <c r="C63" s="53">
        <v>42335</v>
      </c>
      <c r="D63" s="87" t="s">
        <v>98</v>
      </c>
      <c r="E63" s="84" t="s">
        <v>27</v>
      </c>
      <c r="F63" s="56">
        <v>33.04</v>
      </c>
      <c r="G63" s="56"/>
      <c r="H63" s="56">
        <f t="shared" si="0"/>
        <v>33.04</v>
      </c>
      <c r="I63" s="51"/>
      <c r="J63" s="51"/>
      <c r="K63" s="51"/>
      <c r="P63" s="51"/>
    </row>
    <row r="64" spans="2:16" x14ac:dyDescent="0.2">
      <c r="B64" s="35">
        <v>61</v>
      </c>
      <c r="C64" s="53">
        <v>42335</v>
      </c>
      <c r="D64" s="87" t="s">
        <v>99</v>
      </c>
      <c r="E64" s="84" t="s">
        <v>30</v>
      </c>
      <c r="F64" s="56">
        <v>33.04</v>
      </c>
      <c r="G64" s="56"/>
      <c r="H64" s="56">
        <f t="shared" si="0"/>
        <v>33.04</v>
      </c>
      <c r="I64" s="51"/>
      <c r="J64" s="51"/>
      <c r="K64" s="51"/>
      <c r="P64" s="51"/>
    </row>
    <row r="65" spans="2:18" x14ac:dyDescent="0.2">
      <c r="B65" s="35">
        <v>62</v>
      </c>
      <c r="C65" s="53">
        <v>42335</v>
      </c>
      <c r="D65" s="87" t="s">
        <v>100</v>
      </c>
      <c r="E65" s="84" t="s">
        <v>33</v>
      </c>
      <c r="F65" s="56">
        <v>33.04</v>
      </c>
      <c r="G65" s="56"/>
      <c r="H65" s="56">
        <f t="shared" si="0"/>
        <v>33.04</v>
      </c>
      <c r="I65" s="51"/>
      <c r="J65" s="51"/>
      <c r="K65" s="51"/>
      <c r="P65" s="51"/>
    </row>
    <row r="66" spans="2:18" ht="12" thickBot="1" x14ac:dyDescent="0.25">
      <c r="F66" s="36">
        <f>SUM(F4:F65)</f>
        <v>27270.49000000002</v>
      </c>
      <c r="G66" s="36">
        <f>SUM(G4:G65)</f>
        <v>478.95119999999997</v>
      </c>
      <c r="H66" s="36">
        <f>SUM(H4:H65)</f>
        <v>26791.538800000013</v>
      </c>
      <c r="I66" s="51"/>
      <c r="J66" s="82"/>
      <c r="K66" s="82"/>
      <c r="P66" s="51"/>
      <c r="R66" s="85"/>
    </row>
    <row r="67" spans="2:18" ht="12" thickTop="1" x14ac:dyDescent="0.2">
      <c r="R67" s="51"/>
    </row>
    <row r="68" spans="2:18" x14ac:dyDescent="0.2">
      <c r="R68" s="51"/>
    </row>
    <row r="69" spans="2:18" x14ac:dyDescent="0.2">
      <c r="B69" s="62"/>
      <c r="C69" s="62" t="s">
        <v>25</v>
      </c>
      <c r="D69" s="63">
        <v>42347</v>
      </c>
      <c r="E69" s="62">
        <v>60</v>
      </c>
      <c r="F69" s="63">
        <f>+D69+E69</f>
        <v>42407</v>
      </c>
      <c r="G69" s="1"/>
      <c r="H69" s="71"/>
      <c r="I69" s="72"/>
      <c r="J69" s="72"/>
      <c r="R69" s="51"/>
    </row>
    <row r="70" spans="2:18" x14ac:dyDescent="0.2">
      <c r="B70" s="2" t="s">
        <v>7</v>
      </c>
      <c r="D70" s="4">
        <v>0</v>
      </c>
      <c r="E70" s="5"/>
      <c r="F70" s="5"/>
      <c r="G70" s="1"/>
      <c r="H70" s="107"/>
      <c r="I70" s="107"/>
      <c r="J70" s="107"/>
      <c r="R70" s="51"/>
    </row>
    <row r="71" spans="2:18" x14ac:dyDescent="0.2">
      <c r="B71" s="2" t="s">
        <v>8</v>
      </c>
      <c r="D71" s="6">
        <f>+E69</f>
        <v>60</v>
      </c>
      <c r="E71" s="5"/>
      <c r="F71" s="5"/>
      <c r="G71" s="1"/>
      <c r="H71" s="71"/>
      <c r="I71" s="71"/>
      <c r="J71" s="71"/>
      <c r="R71" s="51"/>
    </row>
    <row r="72" spans="2:18" x14ac:dyDescent="0.2">
      <c r="B72" s="2" t="s">
        <v>9</v>
      </c>
      <c r="D72" s="7">
        <f>POWER(1+D70,D71/360)-1</f>
        <v>0</v>
      </c>
      <c r="E72" s="5"/>
      <c r="F72" s="5"/>
      <c r="G72" s="1"/>
      <c r="H72" s="37"/>
      <c r="I72" s="43"/>
      <c r="J72" s="40"/>
    </row>
    <row r="73" spans="2:18" x14ac:dyDescent="0.2">
      <c r="B73" s="2" t="s">
        <v>10</v>
      </c>
      <c r="D73" s="7">
        <f>1-1/(1+D72)</f>
        <v>0</v>
      </c>
      <c r="E73" s="7"/>
      <c r="F73" s="5"/>
      <c r="G73" s="1"/>
      <c r="H73" s="70"/>
      <c r="I73" s="43"/>
      <c r="J73" s="40"/>
    </row>
    <row r="74" spans="2:18" x14ac:dyDescent="0.2">
      <c r="B74" s="2" t="s">
        <v>12</v>
      </c>
      <c r="D74" s="10">
        <f>+H66</f>
        <v>26791.538800000013</v>
      </c>
      <c r="E74" s="11"/>
      <c r="F74" s="11"/>
      <c r="G74" s="1"/>
      <c r="H74" s="46"/>
      <c r="I74" s="43"/>
      <c r="J74" s="41"/>
    </row>
    <row r="75" spans="2:18" x14ac:dyDescent="0.2">
      <c r="B75" s="13"/>
      <c r="C75" s="5"/>
      <c r="D75" s="10"/>
      <c r="E75" s="14">
        <v>0.18</v>
      </c>
      <c r="F75" s="11"/>
      <c r="G75" s="1"/>
      <c r="H75" s="43"/>
      <c r="I75" s="43"/>
      <c r="J75" s="43"/>
    </row>
    <row r="76" spans="2:18" x14ac:dyDescent="0.2">
      <c r="B76" s="2" t="s">
        <v>15</v>
      </c>
      <c r="D76" s="17">
        <f>+D74*D72</f>
        <v>0</v>
      </c>
      <c r="E76" s="17">
        <f>+D76*E75</f>
        <v>0</v>
      </c>
      <c r="F76" s="10">
        <f>+D74+D76+E76</f>
        <v>26791.538800000013</v>
      </c>
      <c r="G76" s="1"/>
      <c r="H76" s="71"/>
      <c r="I76" s="72"/>
      <c r="J76" s="72"/>
    </row>
    <row r="77" spans="2:18" x14ac:dyDescent="0.2">
      <c r="B77" s="13"/>
      <c r="C77" s="2" t="s">
        <v>16</v>
      </c>
      <c r="D77" s="10"/>
      <c r="E77" s="19"/>
      <c r="F77" s="20">
        <v>0</v>
      </c>
      <c r="G77" s="1"/>
      <c r="H77" s="107"/>
      <c r="I77" s="107"/>
      <c r="J77" s="107"/>
      <c r="K77" s="71"/>
      <c r="L77" s="76"/>
      <c r="M77" s="77"/>
      <c r="N77" s="76"/>
    </row>
    <row r="78" spans="2:18" ht="12" thickBot="1" x14ac:dyDescent="0.25">
      <c r="B78" s="18"/>
      <c r="C78" s="18"/>
      <c r="D78" s="18"/>
      <c r="E78" s="21" t="s">
        <v>17</v>
      </c>
      <c r="F78" s="22">
        <f>SUM(F76:F77)</f>
        <v>26791.538800000013</v>
      </c>
      <c r="G78" s="1"/>
      <c r="H78" s="71"/>
      <c r="I78" s="71"/>
      <c r="J78" s="71"/>
      <c r="K78" s="54"/>
      <c r="L78" s="78"/>
      <c r="M78" s="79"/>
      <c r="N78" s="79"/>
    </row>
    <row r="79" spans="2:18" ht="12" thickTop="1" x14ac:dyDescent="0.2">
      <c r="B79" s="23"/>
      <c r="C79" s="24" t="s">
        <v>18</v>
      </c>
      <c r="D79" s="25">
        <f>+D76+E76</f>
        <v>0</v>
      </c>
      <c r="E79" s="26"/>
      <c r="F79" s="11"/>
      <c r="G79" s="1"/>
      <c r="H79" s="37"/>
      <c r="I79" s="43"/>
      <c r="J79" s="40"/>
      <c r="K79" s="83"/>
      <c r="L79" s="83"/>
      <c r="M79" s="83"/>
      <c r="N79" s="83"/>
    </row>
    <row r="80" spans="2:18" x14ac:dyDescent="0.2">
      <c r="B80" s="13"/>
      <c r="D80" s="19"/>
      <c r="E80" s="19"/>
      <c r="F80" s="27"/>
      <c r="G80" s="1"/>
      <c r="H80" s="70"/>
      <c r="I80" s="43"/>
      <c r="J80" s="40"/>
      <c r="K80" s="37"/>
      <c r="L80" s="80"/>
      <c r="M80" s="80"/>
      <c r="N80" s="81"/>
    </row>
    <row r="81" spans="2:14" x14ac:dyDescent="0.2">
      <c r="B81" s="18"/>
      <c r="C81" s="18"/>
      <c r="D81" s="19"/>
      <c r="E81" s="19"/>
      <c r="F81" s="11"/>
      <c r="G81" s="1"/>
      <c r="H81" s="46"/>
      <c r="I81" s="43"/>
      <c r="J81" s="41"/>
      <c r="K81" s="70"/>
      <c r="L81" s="80"/>
      <c r="M81" s="80"/>
      <c r="N81" s="81"/>
    </row>
    <row r="82" spans="2:14" x14ac:dyDescent="0.2">
      <c r="B82" s="52"/>
      <c r="C82" s="52"/>
      <c r="D82" s="50"/>
      <c r="E82" s="52"/>
      <c r="F82" s="50"/>
      <c r="G82" s="1"/>
      <c r="H82" s="38"/>
      <c r="I82" s="38"/>
      <c r="J82" s="38"/>
      <c r="K82" s="46"/>
      <c r="L82" s="80"/>
      <c r="M82" s="80"/>
      <c r="N82" s="81"/>
    </row>
    <row r="83" spans="2:14" x14ac:dyDescent="0.2">
      <c r="B83" s="37"/>
      <c r="C83" s="9"/>
      <c r="D83" s="39"/>
      <c r="E83" s="38"/>
      <c r="F83" s="38"/>
      <c r="G83" s="1"/>
      <c r="H83" s="71"/>
      <c r="I83" s="72"/>
      <c r="J83" s="72"/>
    </row>
    <row r="84" spans="2:14" x14ac:dyDescent="0.2">
      <c r="B84" s="37"/>
      <c r="C84" s="9"/>
      <c r="D84" s="39"/>
      <c r="E84" s="39"/>
      <c r="F84" s="38"/>
      <c r="G84" s="1"/>
      <c r="H84" s="107"/>
      <c r="I84" s="107"/>
      <c r="J84" s="107"/>
    </row>
    <row r="85" spans="2:14" ht="22.5" x14ac:dyDescent="0.2">
      <c r="B85" s="37"/>
      <c r="C85" s="67" t="s">
        <v>19</v>
      </c>
      <c r="D85" s="62" t="s">
        <v>4</v>
      </c>
      <c r="E85" s="68" t="s">
        <v>20</v>
      </c>
      <c r="F85" s="69" t="s">
        <v>21</v>
      </c>
      <c r="G85" s="1"/>
      <c r="H85" s="71"/>
      <c r="I85" s="71"/>
      <c r="J85" s="71"/>
    </row>
    <row r="86" spans="2:14" x14ac:dyDescent="0.2">
      <c r="B86" s="13"/>
      <c r="C86" s="28" t="str">
        <f>+C69</f>
        <v>15/00300</v>
      </c>
      <c r="D86" s="29">
        <f>+F78</f>
        <v>26791.538800000013</v>
      </c>
      <c r="E86" s="30">
        <f>+D69</f>
        <v>42347</v>
      </c>
      <c r="F86" s="30">
        <f>+F69</f>
        <v>42407</v>
      </c>
      <c r="G86" s="1"/>
      <c r="H86" s="37"/>
      <c r="I86" s="43"/>
      <c r="J86" s="40"/>
    </row>
    <row r="87" spans="2:14" ht="12" thickBot="1" x14ac:dyDescent="0.25">
      <c r="B87" s="37"/>
      <c r="C87" s="31" t="s">
        <v>22</v>
      </c>
      <c r="D87" s="32">
        <f>SUM(D86:D86)</f>
        <v>26791.538800000013</v>
      </c>
      <c r="E87" s="33"/>
      <c r="F87" s="34"/>
      <c r="G87" s="1"/>
      <c r="H87" s="70"/>
      <c r="I87" s="43"/>
      <c r="J87" s="40"/>
    </row>
    <row r="88" spans="2:14" ht="12" thickTop="1" x14ac:dyDescent="0.2">
      <c r="B88" s="13"/>
      <c r="C88" s="37"/>
      <c r="D88" s="40"/>
      <c r="E88" s="42"/>
      <c r="F88" s="40"/>
      <c r="G88" s="1"/>
      <c r="H88" s="46"/>
      <c r="I88" s="43"/>
      <c r="J88" s="41"/>
    </row>
    <row r="89" spans="2:14" x14ac:dyDescent="0.2">
      <c r="B89" s="43"/>
      <c r="C89" s="43"/>
      <c r="D89" s="43"/>
      <c r="E89" s="44"/>
      <c r="F89" s="41"/>
      <c r="G89" s="1"/>
      <c r="H89" s="71"/>
      <c r="I89" s="72"/>
      <c r="J89" s="72"/>
    </row>
    <row r="90" spans="2:14" x14ac:dyDescent="0.2">
      <c r="B90" s="45"/>
      <c r="C90" s="46"/>
      <c r="D90" s="47"/>
      <c r="E90" s="48"/>
      <c r="F90" s="27"/>
      <c r="G90" s="1"/>
      <c r="H90" s="71"/>
      <c r="I90" s="72"/>
      <c r="J90" s="72"/>
    </row>
    <row r="91" spans="2:14" x14ac:dyDescent="0.2">
      <c r="B91" s="9"/>
      <c r="C91" s="9"/>
      <c r="D91" s="9"/>
      <c r="E91" s="9"/>
      <c r="F91" s="49"/>
      <c r="G91" s="1"/>
      <c r="H91" s="107"/>
      <c r="I91" s="107"/>
      <c r="J91" s="107"/>
    </row>
    <row r="92" spans="2:14" x14ac:dyDescent="0.2">
      <c r="B92" s="9"/>
      <c r="C92" s="9"/>
      <c r="D92" s="9"/>
      <c r="E92" s="9"/>
      <c r="F92" s="49"/>
      <c r="G92" s="1"/>
      <c r="H92" s="71"/>
      <c r="I92" s="71"/>
      <c r="J92" s="71"/>
    </row>
    <row r="93" spans="2:14" x14ac:dyDescent="0.2">
      <c r="F93" s="1"/>
      <c r="G93" s="1"/>
      <c r="H93" s="37"/>
      <c r="I93" s="43"/>
      <c r="J93" s="40"/>
    </row>
    <row r="94" spans="2:14" x14ac:dyDescent="0.2">
      <c r="G94" s="1"/>
      <c r="H94" s="70"/>
      <c r="I94" s="43"/>
      <c r="J94" s="40"/>
    </row>
    <row r="95" spans="2:14" x14ac:dyDescent="0.2">
      <c r="G95" s="1"/>
      <c r="H95" s="46"/>
      <c r="I95" s="43"/>
      <c r="J95" s="41"/>
    </row>
    <row r="96" spans="2:14" x14ac:dyDescent="0.2">
      <c r="G96" s="1"/>
      <c r="H96" s="43"/>
      <c r="I96" s="43"/>
      <c r="J96" s="43"/>
    </row>
    <row r="97" spans="6:10" x14ac:dyDescent="0.2">
      <c r="F97" s="1"/>
      <c r="G97" s="1"/>
      <c r="H97" s="71"/>
      <c r="I97" s="72"/>
      <c r="J97" s="72"/>
    </row>
    <row r="98" spans="6:10" x14ac:dyDescent="0.2">
      <c r="F98" s="1"/>
      <c r="G98" s="1"/>
      <c r="H98" s="107"/>
      <c r="I98" s="107"/>
      <c r="J98" s="107"/>
    </row>
    <row r="99" spans="6:10" x14ac:dyDescent="0.2">
      <c r="H99" s="71"/>
      <c r="I99" s="71"/>
      <c r="J99" s="71"/>
    </row>
    <row r="100" spans="6:10" x14ac:dyDescent="0.2">
      <c r="H100" s="37"/>
      <c r="I100" s="43"/>
      <c r="J100" s="40"/>
    </row>
    <row r="101" spans="6:10" x14ac:dyDescent="0.2">
      <c r="H101" s="70"/>
      <c r="I101" s="43"/>
      <c r="J101" s="40"/>
    </row>
    <row r="102" spans="6:10" x14ac:dyDescent="0.2">
      <c r="H102" s="46"/>
      <c r="I102" s="43"/>
      <c r="J102" s="41"/>
    </row>
    <row r="103" spans="6:10" x14ac:dyDescent="0.2">
      <c r="H103" s="43"/>
      <c r="I103" s="43"/>
      <c r="J103" s="43"/>
    </row>
    <row r="104" spans="6:10" x14ac:dyDescent="0.2">
      <c r="H104" s="71"/>
      <c r="I104" s="72"/>
      <c r="J104" s="72"/>
    </row>
    <row r="105" spans="6:10" x14ac:dyDescent="0.2">
      <c r="H105" s="107"/>
      <c r="I105" s="107"/>
      <c r="J105" s="107"/>
    </row>
    <row r="106" spans="6:10" x14ac:dyDescent="0.2">
      <c r="H106" s="71"/>
      <c r="I106" s="71"/>
      <c r="J106" s="71"/>
    </row>
    <row r="107" spans="6:10" x14ac:dyDescent="0.2">
      <c r="H107" s="37"/>
      <c r="I107" s="43"/>
      <c r="J107" s="40"/>
    </row>
    <row r="108" spans="6:10" x14ac:dyDescent="0.2">
      <c r="H108" s="70"/>
      <c r="I108" s="43"/>
      <c r="J108" s="40"/>
    </row>
    <row r="109" spans="6:10" x14ac:dyDescent="0.2">
      <c r="H109" s="46"/>
      <c r="I109" s="43"/>
      <c r="J109" s="41"/>
    </row>
    <row r="110" spans="6:10" x14ac:dyDescent="0.2">
      <c r="H110" s="43"/>
      <c r="I110" s="43"/>
      <c r="J110" s="43"/>
    </row>
  </sheetData>
  <sortState ref="C4:F12">
    <sortCondition ref="C4:C12"/>
    <sortCondition ref="D4:D12"/>
  </sortState>
  <mergeCells count="7">
    <mergeCell ref="H98:J98"/>
    <mergeCell ref="H105:J105"/>
    <mergeCell ref="B2:D2"/>
    <mergeCell ref="H70:J70"/>
    <mergeCell ref="H77:J77"/>
    <mergeCell ref="H84:J84"/>
    <mergeCell ref="H91:J91"/>
  </mergeCells>
  <pageMargins left="0.31496062992125984" right="0.70866141732283472" top="0.74803149606299213" bottom="0.74803149606299213" header="0.31496062992125984" footer="0.31496062992125984"/>
  <pageSetup paperSize="9" orientation="portrait" r:id="rId1"/>
  <ignoredErrors>
    <ignoredError sqref="G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zoomScaleNormal="100" workbookViewId="0">
      <selection activeCell="C27" sqref="C27"/>
    </sheetView>
  </sheetViews>
  <sheetFormatPr baseColWidth="10" defaultRowHeight="11.25" x14ac:dyDescent="0.2"/>
  <cols>
    <col min="1" max="1" width="3.28515625" style="86" customWidth="1"/>
    <col min="2" max="2" width="10.85546875" style="86" bestFit="1" customWidth="1"/>
    <col min="3" max="3" width="11.140625" style="86" bestFit="1" customWidth="1"/>
    <col min="4" max="4" width="11.42578125" style="86"/>
    <col min="5" max="5" width="9.7109375" style="86" bestFit="1" customWidth="1"/>
    <col min="6" max="6" width="6.7109375" style="86" bestFit="1" customWidth="1"/>
    <col min="7" max="8" width="11.42578125" style="86"/>
    <col min="9" max="9" width="7" style="86" bestFit="1" customWidth="1"/>
    <col min="10" max="16384" width="11.42578125" style="86"/>
  </cols>
  <sheetData>
    <row r="2" spans="1:9" x14ac:dyDescent="0.2">
      <c r="A2" s="106" t="s">
        <v>24</v>
      </c>
      <c r="B2" s="106"/>
      <c r="C2" s="106"/>
      <c r="D2" s="106"/>
      <c r="E2" s="3"/>
      <c r="F2" s="3"/>
      <c r="G2" s="55">
        <v>42339</v>
      </c>
      <c r="H2" s="3"/>
      <c r="I2" s="3"/>
    </row>
    <row r="3" spans="1:9" ht="22.5" x14ac:dyDescent="0.2">
      <c r="A3" s="57" t="s">
        <v>5</v>
      </c>
      <c r="B3" s="58" t="s">
        <v>0</v>
      </c>
      <c r="C3" s="59" t="s">
        <v>1</v>
      </c>
      <c r="D3" s="59" t="s">
        <v>2</v>
      </c>
      <c r="E3" s="60" t="s">
        <v>4</v>
      </c>
      <c r="F3" s="61">
        <v>0.04</v>
      </c>
      <c r="G3" s="60" t="s">
        <v>115</v>
      </c>
      <c r="H3" s="3"/>
      <c r="I3" s="3"/>
    </row>
    <row r="4" spans="1:9" x14ac:dyDescent="0.2">
      <c r="A4" s="35">
        <v>1</v>
      </c>
      <c r="B4" s="53">
        <v>42324</v>
      </c>
      <c r="C4" s="87" t="s">
        <v>102</v>
      </c>
      <c r="D4" s="84" t="s">
        <v>27</v>
      </c>
      <c r="E4" s="56">
        <v>216</v>
      </c>
      <c r="F4" s="56"/>
      <c r="G4" s="56">
        <f>E4-F4</f>
        <v>216</v>
      </c>
      <c r="H4" s="51"/>
      <c r="I4" s="51"/>
    </row>
    <row r="5" spans="1:9" x14ac:dyDescent="0.2">
      <c r="A5" s="35">
        <v>2</v>
      </c>
      <c r="B5" s="53">
        <v>42324</v>
      </c>
      <c r="C5" s="87" t="s">
        <v>103</v>
      </c>
      <c r="D5" s="84" t="s">
        <v>30</v>
      </c>
      <c r="E5" s="56">
        <v>216</v>
      </c>
      <c r="F5" s="56"/>
      <c r="G5" s="56">
        <f t="shared" ref="G5:G16" si="0">E5-F5</f>
        <v>216</v>
      </c>
      <c r="H5" s="51"/>
      <c r="I5" s="51"/>
    </row>
    <row r="6" spans="1:9" x14ac:dyDescent="0.2">
      <c r="A6" s="35">
        <v>3</v>
      </c>
      <c r="B6" s="53">
        <v>42324</v>
      </c>
      <c r="C6" s="87" t="s">
        <v>104</v>
      </c>
      <c r="D6" s="84" t="s">
        <v>33</v>
      </c>
      <c r="E6" s="56">
        <v>216</v>
      </c>
      <c r="F6" s="56"/>
      <c r="G6" s="56">
        <f t="shared" si="0"/>
        <v>216</v>
      </c>
      <c r="H6" s="51"/>
      <c r="I6" s="51"/>
    </row>
    <row r="7" spans="1:9" x14ac:dyDescent="0.2">
      <c r="A7" s="35">
        <v>4</v>
      </c>
      <c r="B7" s="53">
        <v>42326</v>
      </c>
      <c r="C7" s="87" t="s">
        <v>105</v>
      </c>
      <c r="D7" s="84" t="s">
        <v>42</v>
      </c>
      <c r="E7" s="56">
        <v>216</v>
      </c>
      <c r="F7" s="56"/>
      <c r="G7" s="56">
        <f t="shared" si="0"/>
        <v>216</v>
      </c>
      <c r="H7" s="51"/>
      <c r="I7" s="51"/>
    </row>
    <row r="8" spans="1:9" x14ac:dyDescent="0.2">
      <c r="A8" s="35">
        <v>5</v>
      </c>
      <c r="B8" s="53">
        <v>42326</v>
      </c>
      <c r="C8" s="87" t="s">
        <v>106</v>
      </c>
      <c r="D8" s="84" t="s">
        <v>46</v>
      </c>
      <c r="E8" s="56">
        <v>216</v>
      </c>
      <c r="F8" s="56"/>
      <c r="G8" s="56">
        <f t="shared" si="0"/>
        <v>216</v>
      </c>
      <c r="H8" s="51"/>
      <c r="I8" s="51"/>
    </row>
    <row r="9" spans="1:9" x14ac:dyDescent="0.2">
      <c r="A9" s="35">
        <v>6</v>
      </c>
      <c r="B9" s="53">
        <v>42326</v>
      </c>
      <c r="C9" s="87" t="s">
        <v>107</v>
      </c>
      <c r="D9" s="84" t="s">
        <v>50</v>
      </c>
      <c r="E9" s="56">
        <v>216</v>
      </c>
      <c r="F9" s="56"/>
      <c r="G9" s="56">
        <f t="shared" si="0"/>
        <v>216</v>
      </c>
      <c r="H9" s="51"/>
      <c r="I9" s="51"/>
    </row>
    <row r="10" spans="1:9" x14ac:dyDescent="0.2">
      <c r="A10" s="35">
        <v>7</v>
      </c>
      <c r="B10" s="53">
        <v>42326</v>
      </c>
      <c r="C10" s="87" t="s">
        <v>108</v>
      </c>
      <c r="D10" s="84" t="s">
        <v>54</v>
      </c>
      <c r="E10" s="56">
        <v>216</v>
      </c>
      <c r="F10" s="56"/>
      <c r="G10" s="56">
        <f t="shared" si="0"/>
        <v>216</v>
      </c>
      <c r="H10" s="51"/>
      <c r="I10" s="51"/>
    </row>
    <row r="11" spans="1:9" x14ac:dyDescent="0.2">
      <c r="A11" s="35">
        <v>8</v>
      </c>
      <c r="B11" s="53">
        <v>42326</v>
      </c>
      <c r="C11" s="87" t="s">
        <v>109</v>
      </c>
      <c r="D11" s="84" t="s">
        <v>58</v>
      </c>
      <c r="E11" s="56">
        <v>216</v>
      </c>
      <c r="F11" s="56"/>
      <c r="G11" s="56">
        <f t="shared" si="0"/>
        <v>216</v>
      </c>
      <c r="H11" s="51"/>
      <c r="I11" s="51"/>
    </row>
    <row r="12" spans="1:9" x14ac:dyDescent="0.2">
      <c r="A12" s="35">
        <v>9</v>
      </c>
      <c r="B12" s="53">
        <v>42326</v>
      </c>
      <c r="C12" s="87" t="s">
        <v>110</v>
      </c>
      <c r="D12" s="84" t="s">
        <v>62</v>
      </c>
      <c r="E12" s="56">
        <v>216</v>
      </c>
      <c r="F12" s="56"/>
      <c r="G12" s="56">
        <f t="shared" si="0"/>
        <v>216</v>
      </c>
      <c r="H12" s="51"/>
      <c r="I12" s="51"/>
    </row>
    <row r="13" spans="1:9" x14ac:dyDescent="0.2">
      <c r="A13" s="35">
        <v>10</v>
      </c>
      <c r="B13" s="53">
        <v>42334</v>
      </c>
      <c r="C13" s="87" t="s">
        <v>111</v>
      </c>
      <c r="D13" s="84" t="s">
        <v>75</v>
      </c>
      <c r="E13" s="56">
        <v>216</v>
      </c>
      <c r="F13" s="56"/>
      <c r="G13" s="56">
        <f t="shared" si="0"/>
        <v>216</v>
      </c>
      <c r="H13" s="51"/>
      <c r="I13" s="51"/>
    </row>
    <row r="14" spans="1:9" x14ac:dyDescent="0.2">
      <c r="A14" s="35">
        <v>11</v>
      </c>
      <c r="B14" s="53">
        <v>42334</v>
      </c>
      <c r="C14" s="87" t="s">
        <v>112</v>
      </c>
      <c r="D14" s="84" t="s">
        <v>78</v>
      </c>
      <c r="E14" s="56">
        <v>216</v>
      </c>
      <c r="F14" s="56"/>
      <c r="G14" s="56">
        <f t="shared" si="0"/>
        <v>216</v>
      </c>
      <c r="H14" s="51"/>
      <c r="I14" s="51"/>
    </row>
    <row r="15" spans="1:9" x14ac:dyDescent="0.2">
      <c r="A15" s="35">
        <v>12</v>
      </c>
      <c r="B15" s="53">
        <v>42334</v>
      </c>
      <c r="C15" s="87" t="s">
        <v>113</v>
      </c>
      <c r="D15" s="84" t="s">
        <v>81</v>
      </c>
      <c r="E15" s="56">
        <v>216</v>
      </c>
      <c r="F15" s="56"/>
      <c r="G15" s="56">
        <f t="shared" si="0"/>
        <v>216</v>
      </c>
      <c r="H15" s="51"/>
      <c r="I15" s="51"/>
    </row>
    <row r="16" spans="1:9" x14ac:dyDescent="0.2">
      <c r="A16" s="35">
        <v>13</v>
      </c>
      <c r="B16" s="53">
        <v>42334</v>
      </c>
      <c r="C16" s="87" t="s">
        <v>114</v>
      </c>
      <c r="D16" s="84" t="s">
        <v>84</v>
      </c>
      <c r="E16" s="56">
        <v>216</v>
      </c>
      <c r="F16" s="56"/>
      <c r="G16" s="56">
        <f t="shared" si="0"/>
        <v>216</v>
      </c>
      <c r="H16" s="51"/>
      <c r="I16" s="51"/>
    </row>
    <row r="17" spans="1:9" ht="12" thickBot="1" x14ac:dyDescent="0.25">
      <c r="A17" s="3"/>
      <c r="B17" s="3"/>
      <c r="C17" s="3"/>
      <c r="D17" s="3"/>
      <c r="E17" s="88">
        <f>SUM(E4:E16)</f>
        <v>2808</v>
      </c>
      <c r="F17" s="88">
        <f>SUM(F4:F16)</f>
        <v>0</v>
      </c>
      <c r="G17" s="88">
        <f>SUM(G4:G16)</f>
        <v>2808</v>
      </c>
      <c r="H17" s="51"/>
      <c r="I17" s="82"/>
    </row>
    <row r="18" spans="1:9" ht="12" thickTop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62"/>
      <c r="B20" s="62" t="s">
        <v>117</v>
      </c>
      <c r="C20" s="63">
        <v>42339</v>
      </c>
      <c r="D20" s="62">
        <v>30</v>
      </c>
      <c r="E20" s="63">
        <f>+C20+D20</f>
        <v>42369</v>
      </c>
      <c r="F20" s="1"/>
      <c r="G20" s="64" t="s">
        <v>6</v>
      </c>
      <c r="H20" s="65" t="str">
        <f>+B20</f>
        <v>15/00301</v>
      </c>
      <c r="I20" s="66"/>
    </row>
    <row r="21" spans="1:9" x14ac:dyDescent="0.2">
      <c r="A21" s="2" t="s">
        <v>7</v>
      </c>
      <c r="B21" s="3"/>
      <c r="C21" s="4">
        <v>0.1</v>
      </c>
      <c r="D21" s="5"/>
      <c r="E21" s="5"/>
      <c r="F21" s="1"/>
      <c r="G21" s="103" t="s">
        <v>116</v>
      </c>
      <c r="H21" s="104"/>
      <c r="I21" s="105"/>
    </row>
    <row r="22" spans="1:9" x14ac:dyDescent="0.2">
      <c r="A22" s="2" t="s">
        <v>8</v>
      </c>
      <c r="B22" s="3"/>
      <c r="C22" s="6">
        <f>+D20</f>
        <v>30</v>
      </c>
      <c r="D22" s="5"/>
      <c r="E22" s="5"/>
      <c r="F22" s="1"/>
      <c r="G22" s="73" t="s">
        <v>101</v>
      </c>
      <c r="H22" s="74"/>
      <c r="I22" s="75"/>
    </row>
    <row r="23" spans="1:9" x14ac:dyDescent="0.2">
      <c r="A23" s="2" t="s">
        <v>9</v>
      </c>
      <c r="B23" s="3"/>
      <c r="C23" s="7">
        <f>POWER(1+C21,C22/360)-1</f>
        <v>7.9741404289037643E-3</v>
      </c>
      <c r="D23" s="5"/>
      <c r="E23" s="5"/>
      <c r="F23" s="1"/>
      <c r="G23" s="8" t="s">
        <v>11</v>
      </c>
      <c r="H23" s="9"/>
      <c r="I23" s="101">
        <f>+C27</f>
        <v>22.391386324361768</v>
      </c>
    </row>
    <row r="24" spans="1:9" x14ac:dyDescent="0.2">
      <c r="A24" s="2" t="s">
        <v>10</v>
      </c>
      <c r="B24" s="3"/>
      <c r="C24" s="7">
        <f>1-1/(1+C23)</f>
        <v>7.9110565530090549E-3</v>
      </c>
      <c r="D24" s="7"/>
      <c r="E24" s="5"/>
      <c r="F24" s="1"/>
      <c r="G24" s="12" t="s">
        <v>13</v>
      </c>
      <c r="H24" s="9"/>
      <c r="I24" s="101">
        <f>+D27</f>
        <v>4.0304495383851178</v>
      </c>
    </row>
    <row r="25" spans="1:9" x14ac:dyDescent="0.2">
      <c r="A25" s="2" t="s">
        <v>12</v>
      </c>
      <c r="B25" s="3"/>
      <c r="C25" s="90">
        <f>+G17</f>
        <v>2808</v>
      </c>
      <c r="D25" s="11"/>
      <c r="E25" s="11"/>
      <c r="F25" s="1"/>
      <c r="G25" s="15" t="s">
        <v>14</v>
      </c>
      <c r="H25" s="16"/>
      <c r="I25" s="102">
        <f>SUM(I23:I24)</f>
        <v>26.421835862746885</v>
      </c>
    </row>
    <row r="26" spans="1:9" x14ac:dyDescent="0.2">
      <c r="A26" s="13"/>
      <c r="B26" s="5"/>
      <c r="C26" s="10"/>
      <c r="D26" s="14">
        <v>0.18</v>
      </c>
      <c r="E26" s="11"/>
      <c r="F26" s="1"/>
      <c r="G26" s="43"/>
      <c r="H26" s="43"/>
      <c r="I26" s="43"/>
    </row>
    <row r="27" spans="1:9" x14ac:dyDescent="0.2">
      <c r="A27" s="2" t="s">
        <v>15</v>
      </c>
      <c r="B27" s="3"/>
      <c r="C27" s="89">
        <f>+C25*C23</f>
        <v>22.391386324361768</v>
      </c>
      <c r="D27" s="94">
        <f>+C27*D26</f>
        <v>4.0304495383851178</v>
      </c>
      <c r="E27" s="90">
        <f>+C25+C27+D27</f>
        <v>2834.4218358627472</v>
      </c>
      <c r="F27" s="91"/>
      <c r="G27" s="71"/>
      <c r="H27" s="72"/>
      <c r="I27" s="72"/>
    </row>
    <row r="28" spans="1:9" x14ac:dyDescent="0.2">
      <c r="A28" s="13"/>
      <c r="B28" s="2" t="s">
        <v>16</v>
      </c>
      <c r="C28" s="90"/>
      <c r="D28" s="92"/>
      <c r="E28" s="93">
        <v>0</v>
      </c>
      <c r="F28" s="91"/>
      <c r="G28" s="107"/>
      <c r="H28" s="107"/>
      <c r="I28" s="107"/>
    </row>
    <row r="29" spans="1:9" ht="12" thickBot="1" x14ac:dyDescent="0.25">
      <c r="A29" s="18"/>
      <c r="B29" s="18"/>
      <c r="C29" s="92"/>
      <c r="D29" s="94" t="s">
        <v>17</v>
      </c>
      <c r="E29" s="95">
        <f>SUM(E27:E28)</f>
        <v>2834.4218358627472</v>
      </c>
      <c r="F29" s="91"/>
      <c r="G29" s="71"/>
      <c r="H29" s="71"/>
      <c r="I29" s="71"/>
    </row>
    <row r="30" spans="1:9" ht="12" thickTop="1" x14ac:dyDescent="0.2">
      <c r="A30" s="23"/>
      <c r="B30" s="24" t="s">
        <v>18</v>
      </c>
      <c r="C30" s="96">
        <f>+C27+D27</f>
        <v>26.421835862746885</v>
      </c>
      <c r="D30" s="97"/>
      <c r="E30" s="90"/>
      <c r="F30" s="91"/>
      <c r="G30" s="37"/>
      <c r="H30" s="43"/>
      <c r="I30" s="40"/>
    </row>
    <row r="31" spans="1:9" x14ac:dyDescent="0.2">
      <c r="A31" s="13"/>
      <c r="B31" s="3"/>
      <c r="C31" s="92"/>
      <c r="D31" s="92"/>
      <c r="E31" s="98"/>
      <c r="F31" s="91"/>
      <c r="G31" s="70"/>
      <c r="H31" s="43"/>
      <c r="I31" s="40"/>
    </row>
    <row r="32" spans="1:9" x14ac:dyDescent="0.2">
      <c r="A32" s="18"/>
      <c r="B32" s="18"/>
      <c r="C32" s="19"/>
      <c r="D32" s="19"/>
      <c r="E32" s="11"/>
      <c r="F32" s="1"/>
      <c r="G32" s="46"/>
      <c r="H32" s="43"/>
      <c r="I32" s="41"/>
    </row>
    <row r="33" spans="1:9" x14ac:dyDescent="0.2">
      <c r="A33" s="52"/>
      <c r="B33" s="52"/>
      <c r="C33" s="50"/>
      <c r="D33" s="52"/>
      <c r="E33" s="50"/>
      <c r="F33" s="1"/>
      <c r="G33" s="38"/>
      <c r="H33" s="38"/>
      <c r="I33" s="38"/>
    </row>
    <row r="34" spans="1:9" x14ac:dyDescent="0.2">
      <c r="A34" s="37"/>
      <c r="B34" s="9"/>
      <c r="C34" s="39"/>
      <c r="D34" s="39"/>
      <c r="E34" s="38"/>
      <c r="F34" s="1"/>
      <c r="G34" s="107"/>
      <c r="H34" s="107"/>
      <c r="I34" s="107"/>
    </row>
    <row r="35" spans="1:9" ht="22.5" x14ac:dyDescent="0.2">
      <c r="A35" s="37"/>
      <c r="B35" s="67" t="s">
        <v>19</v>
      </c>
      <c r="C35" s="62" t="s">
        <v>4</v>
      </c>
      <c r="D35" s="68" t="s">
        <v>20</v>
      </c>
      <c r="E35" s="69" t="s">
        <v>21</v>
      </c>
      <c r="F35" s="1"/>
      <c r="G35" s="71"/>
      <c r="H35" s="71"/>
      <c r="I35" s="71"/>
    </row>
    <row r="36" spans="1:9" x14ac:dyDescent="0.2">
      <c r="A36" s="13"/>
      <c r="B36" s="28" t="str">
        <f>+B20</f>
        <v>15/00301</v>
      </c>
      <c r="C36" s="99">
        <f>+E29</f>
        <v>2834.4218358627472</v>
      </c>
      <c r="D36" s="30">
        <f>+C20</f>
        <v>42339</v>
      </c>
      <c r="E36" s="30">
        <f>+E20</f>
        <v>42369</v>
      </c>
      <c r="F36" s="1"/>
      <c r="G36" s="37"/>
      <c r="H36" s="43"/>
      <c r="I36" s="40"/>
    </row>
    <row r="37" spans="1:9" ht="12" thickBot="1" x14ac:dyDescent="0.25">
      <c r="A37" s="37"/>
      <c r="B37" s="31" t="s">
        <v>22</v>
      </c>
      <c r="C37" s="100">
        <f>SUM(C36:C36)</f>
        <v>2834.4218358627472</v>
      </c>
      <c r="D37" s="33"/>
      <c r="E37" s="34"/>
      <c r="F37" s="1"/>
      <c r="G37" s="70"/>
      <c r="H37" s="43"/>
      <c r="I37" s="40"/>
    </row>
    <row r="38" spans="1:9" ht="12" thickTop="1" x14ac:dyDescent="0.2">
      <c r="A38" s="13"/>
      <c r="B38" s="37"/>
      <c r="C38" s="40"/>
      <c r="D38" s="42"/>
      <c r="E38" s="40"/>
      <c r="F38" s="1"/>
      <c r="G38" s="46"/>
      <c r="H38" s="43"/>
      <c r="I38" s="41"/>
    </row>
    <row r="39" spans="1:9" x14ac:dyDescent="0.2">
      <c r="A39" s="43"/>
      <c r="B39" s="43"/>
      <c r="C39" s="43"/>
      <c r="D39" s="44"/>
      <c r="E39" s="41"/>
      <c r="F39" s="1"/>
      <c r="G39" s="71"/>
      <c r="H39" s="72"/>
      <c r="I39" s="72"/>
    </row>
    <row r="40" spans="1:9" x14ac:dyDescent="0.2">
      <c r="A40" s="45"/>
      <c r="B40" s="46"/>
      <c r="C40" s="47"/>
      <c r="D40" s="48"/>
      <c r="E40" s="27"/>
      <c r="F40" s="1"/>
      <c r="G40" s="71"/>
      <c r="H40" s="72"/>
      <c r="I40" s="72"/>
    </row>
    <row r="41" spans="1:9" x14ac:dyDescent="0.2">
      <c r="G41" s="43"/>
      <c r="H41" s="43"/>
      <c r="I41" s="43"/>
    </row>
    <row r="42" spans="1:9" x14ac:dyDescent="0.2">
      <c r="G42" s="43"/>
      <c r="H42" s="43"/>
      <c r="I42" s="43"/>
    </row>
    <row r="43" spans="1:9" x14ac:dyDescent="0.2">
      <c r="G43" s="43"/>
      <c r="H43" s="43"/>
      <c r="I43" s="43"/>
    </row>
    <row r="44" spans="1:9" x14ac:dyDescent="0.2">
      <c r="G44" s="43"/>
      <c r="H44" s="43"/>
      <c r="I44" s="43"/>
    </row>
    <row r="45" spans="1:9" x14ac:dyDescent="0.2">
      <c r="G45" s="43"/>
      <c r="H45" s="43"/>
      <c r="I45" s="43"/>
    </row>
    <row r="46" spans="1:9" x14ac:dyDescent="0.2">
      <c r="G46" s="43"/>
      <c r="H46" s="43"/>
      <c r="I46" s="43"/>
    </row>
    <row r="47" spans="1:9" x14ac:dyDescent="0.2">
      <c r="G47" s="43"/>
      <c r="H47" s="43"/>
      <c r="I47" s="43"/>
    </row>
    <row r="48" spans="1:9" x14ac:dyDescent="0.2">
      <c r="G48" s="43"/>
      <c r="H48" s="43"/>
      <c r="I48" s="43"/>
    </row>
    <row r="49" spans="7:9" x14ac:dyDescent="0.2">
      <c r="G49" s="43"/>
      <c r="H49" s="43"/>
      <c r="I49" s="43"/>
    </row>
    <row r="50" spans="7:9" x14ac:dyDescent="0.2">
      <c r="G50" s="43"/>
      <c r="H50" s="43"/>
      <c r="I50" s="43"/>
    </row>
    <row r="51" spans="7:9" x14ac:dyDescent="0.2">
      <c r="G51" s="43"/>
      <c r="H51" s="43"/>
      <c r="I51" s="43"/>
    </row>
    <row r="52" spans="7:9" x14ac:dyDescent="0.2">
      <c r="G52" s="43"/>
      <c r="H52" s="43"/>
      <c r="I52" s="43"/>
    </row>
    <row r="53" spans="7:9" x14ac:dyDescent="0.2">
      <c r="G53" s="43"/>
      <c r="H53" s="43"/>
      <c r="I53" s="43"/>
    </row>
    <row r="54" spans="7:9" x14ac:dyDescent="0.2">
      <c r="G54" s="43"/>
      <c r="H54" s="43"/>
      <c r="I54" s="43"/>
    </row>
    <row r="55" spans="7:9" x14ac:dyDescent="0.2">
      <c r="G55" s="43"/>
      <c r="H55" s="43"/>
      <c r="I55" s="43"/>
    </row>
    <row r="56" spans="7:9" x14ac:dyDescent="0.2">
      <c r="G56" s="43"/>
      <c r="H56" s="43"/>
      <c r="I56" s="43"/>
    </row>
    <row r="57" spans="7:9" x14ac:dyDescent="0.2">
      <c r="G57" s="43"/>
      <c r="H57" s="43"/>
      <c r="I57" s="43"/>
    </row>
    <row r="58" spans="7:9" x14ac:dyDescent="0.2">
      <c r="G58" s="43"/>
      <c r="H58" s="43"/>
      <c r="I58" s="43"/>
    </row>
    <row r="59" spans="7:9" x14ac:dyDescent="0.2">
      <c r="G59" s="43"/>
      <c r="H59" s="43"/>
      <c r="I59" s="43"/>
    </row>
    <row r="60" spans="7:9" x14ac:dyDescent="0.2">
      <c r="G60" s="43"/>
      <c r="H60" s="43"/>
      <c r="I60" s="43"/>
    </row>
    <row r="61" spans="7:9" x14ac:dyDescent="0.2">
      <c r="G61" s="43"/>
      <c r="H61" s="43"/>
      <c r="I61" s="43"/>
    </row>
    <row r="62" spans="7:9" x14ac:dyDescent="0.2">
      <c r="G62" s="43"/>
      <c r="H62" s="43"/>
      <c r="I62" s="43"/>
    </row>
    <row r="63" spans="7:9" x14ac:dyDescent="0.2">
      <c r="G63" s="43"/>
      <c r="H63" s="43"/>
      <c r="I63" s="43"/>
    </row>
    <row r="64" spans="7:9" x14ac:dyDescent="0.2">
      <c r="G64" s="43"/>
      <c r="H64" s="43"/>
      <c r="I64" s="43"/>
    </row>
    <row r="65" spans="7:9" x14ac:dyDescent="0.2">
      <c r="G65" s="43"/>
      <c r="H65" s="43"/>
      <c r="I65" s="43"/>
    </row>
    <row r="66" spans="7:9" x14ac:dyDescent="0.2">
      <c r="G66" s="43"/>
      <c r="H66" s="43"/>
      <c r="I66" s="43"/>
    </row>
    <row r="67" spans="7:9" x14ac:dyDescent="0.2">
      <c r="G67" s="43"/>
      <c r="H67" s="43"/>
      <c r="I67" s="43"/>
    </row>
    <row r="68" spans="7:9" x14ac:dyDescent="0.2">
      <c r="G68" s="43"/>
      <c r="H68" s="43"/>
      <c r="I68" s="43"/>
    </row>
    <row r="69" spans="7:9" x14ac:dyDescent="0.2">
      <c r="G69" s="43"/>
      <c r="H69" s="43"/>
      <c r="I69" s="43"/>
    </row>
    <row r="70" spans="7:9" x14ac:dyDescent="0.2">
      <c r="G70" s="43"/>
      <c r="H70" s="43"/>
      <c r="I70" s="43"/>
    </row>
    <row r="71" spans="7:9" x14ac:dyDescent="0.2">
      <c r="G71" s="43"/>
      <c r="H71" s="43"/>
      <c r="I71" s="43"/>
    </row>
    <row r="72" spans="7:9" x14ac:dyDescent="0.2">
      <c r="G72" s="43"/>
      <c r="H72" s="43"/>
      <c r="I72" s="43"/>
    </row>
    <row r="73" spans="7:9" x14ac:dyDescent="0.2">
      <c r="G73" s="43"/>
      <c r="H73" s="43"/>
      <c r="I73" s="43"/>
    </row>
    <row r="74" spans="7:9" x14ac:dyDescent="0.2">
      <c r="G74" s="43"/>
      <c r="H74" s="43"/>
      <c r="I74" s="43"/>
    </row>
    <row r="75" spans="7:9" x14ac:dyDescent="0.2">
      <c r="G75" s="43"/>
      <c r="H75" s="43"/>
      <c r="I75" s="43"/>
    </row>
    <row r="76" spans="7:9" x14ac:dyDescent="0.2">
      <c r="G76" s="43"/>
      <c r="H76" s="43"/>
      <c r="I76" s="43"/>
    </row>
    <row r="77" spans="7:9" x14ac:dyDescent="0.2">
      <c r="G77" s="43"/>
      <c r="H77" s="43"/>
      <c r="I77" s="43"/>
    </row>
    <row r="78" spans="7:9" x14ac:dyDescent="0.2">
      <c r="G78" s="43"/>
      <c r="H78" s="43"/>
      <c r="I78" s="43"/>
    </row>
    <row r="79" spans="7:9" x14ac:dyDescent="0.2">
      <c r="G79" s="43"/>
      <c r="H79" s="43"/>
      <c r="I79" s="43"/>
    </row>
    <row r="80" spans="7:9" x14ac:dyDescent="0.2">
      <c r="G80" s="43"/>
      <c r="H80" s="43"/>
      <c r="I80" s="43"/>
    </row>
    <row r="81" spans="7:9" x14ac:dyDescent="0.2">
      <c r="G81" s="43"/>
      <c r="H81" s="43"/>
      <c r="I81" s="43"/>
    </row>
    <row r="82" spans="7:9" x14ac:dyDescent="0.2">
      <c r="G82" s="43"/>
      <c r="H82" s="43"/>
      <c r="I82" s="43"/>
    </row>
    <row r="83" spans="7:9" x14ac:dyDescent="0.2">
      <c r="G83" s="43"/>
      <c r="H83" s="43"/>
      <c r="I83" s="43"/>
    </row>
    <row r="84" spans="7:9" x14ac:dyDescent="0.2">
      <c r="G84" s="43"/>
      <c r="H84" s="43"/>
      <c r="I84" s="43"/>
    </row>
    <row r="85" spans="7:9" x14ac:dyDescent="0.2">
      <c r="G85" s="43"/>
      <c r="H85" s="43"/>
      <c r="I85" s="43"/>
    </row>
  </sheetData>
  <mergeCells count="4">
    <mergeCell ref="G21:I21"/>
    <mergeCell ref="G28:I28"/>
    <mergeCell ref="G34:I34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Canje USD</vt:lpstr>
      <vt:lpstr>Canje Nuevos Soles</vt:lpstr>
      <vt:lpstr>'Canje Nuevos Soles'!Área_de_impresión</vt:lpstr>
      <vt:lpstr>'Canje USD'!Área_de_impresión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JSosa</dc:creator>
  <cp:lastModifiedBy>Jose Sosa</cp:lastModifiedBy>
  <cp:lastPrinted>2015-12-09T21:42:00Z</cp:lastPrinted>
  <dcterms:created xsi:type="dcterms:W3CDTF">2014-06-16T16:38:00Z</dcterms:created>
  <dcterms:modified xsi:type="dcterms:W3CDTF">2015-12-09T21:42:02Z</dcterms:modified>
</cp:coreProperties>
</file>