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EOS\"/>
    </mc:Choice>
  </mc:AlternateContent>
  <bookViews>
    <workbookView xWindow="0" yWindow="0" windowWidth="20400" windowHeight="7320" activeTab="1"/>
  </bookViews>
  <sheets>
    <sheet name="CONSTANCIA" sheetId="1" r:id="rId1"/>
    <sheet name="RESUMEN" sheetId="2" r:id="rId2"/>
    <sheet name="18" sheetId="4" state="hidden" r:id="rId3"/>
    <sheet name="12" sheetId="3" state="hidden" r:id="rId4"/>
  </sheets>
  <calcPr calcId="162913"/>
</workbook>
</file>

<file path=xl/calcChain.xml><?xml version="1.0" encoding="utf-8"?>
<calcChain xmlns="http://schemas.openxmlformats.org/spreadsheetml/2006/main">
  <c r="AH11" i="1" l="1"/>
  <c r="AH10" i="1"/>
  <c r="I11" i="2" l="1"/>
  <c r="J11" i="2" l="1"/>
  <c r="K11" i="2" l="1"/>
  <c r="I10" i="2"/>
  <c r="I12" i="2" s="1"/>
  <c r="J10" i="2" l="1"/>
  <c r="J12" i="2" s="1"/>
  <c r="K10" i="2" l="1"/>
  <c r="K12" i="2" s="1"/>
  <c r="I12" i="4"/>
  <c r="I11" i="4"/>
  <c r="I10" i="4"/>
  <c r="I11" i="3"/>
  <c r="I10" i="3"/>
  <c r="I13" i="4" l="1"/>
  <c r="K15" i="4" s="1"/>
  <c r="J12" i="4"/>
  <c r="K12" i="4" s="1"/>
  <c r="J11" i="4"/>
  <c r="K11" i="4" s="1"/>
  <c r="J10" i="4"/>
  <c r="I12" i="3"/>
  <c r="K14" i="3" s="1"/>
  <c r="J11" i="3"/>
  <c r="K11" i="3" s="1"/>
  <c r="J10" i="3"/>
  <c r="J13" i="4" l="1"/>
  <c r="K16" i="4" s="1"/>
  <c r="K10" i="4"/>
  <c r="K13" i="4" s="1"/>
  <c r="K17" i="4" s="1"/>
  <c r="J12" i="3"/>
  <c r="K15" i="3" s="1"/>
  <c r="K10" i="3"/>
  <c r="K12" i="3" s="1"/>
  <c r="K16" i="3" s="1"/>
</calcChain>
</file>

<file path=xl/sharedStrings.xml><?xml version="1.0" encoding="utf-8"?>
<sst xmlns="http://schemas.openxmlformats.org/spreadsheetml/2006/main" count="164" uniqueCount="71">
  <si>
    <t>02</t>
  </si>
  <si>
    <t>03</t>
  </si>
  <si>
    <t>04</t>
  </si>
  <si>
    <t>05</t>
  </si>
  <si>
    <t>01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</si>
  <si>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</si>
  <si>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</si>
  <si>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</si>
  <si>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</si>
  <si>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</si>
  <si>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</si>
  <si>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</si>
  <si>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</si>
  <si>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</si>
  <si>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</si>
  <si>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</si>
  <si>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</si>
  <si>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</si>
  <si>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</si>
  <si>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</si>
  <si>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</si>
  <si>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</si>
  <si>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</si>
  <si>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</si>
  <si>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</si>
  <si>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</si>
  <si>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</si>
  <si>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</si>
  <si>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</si>
  <si>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</si>
  <si>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PUESTO</t>
  </si>
  <si>
    <t>Nº</t>
  </si>
  <si>
    <t>Total 
Puestos 12Hrs.</t>
  </si>
  <si>
    <t>D12</t>
  </si>
  <si>
    <t>N12</t>
  </si>
  <si>
    <t>RESUMEN DE SERVICIOS EFECTUADOS DURANTE EL PERIODO</t>
  </si>
  <si>
    <t>24 HORAS</t>
  </si>
  <si>
    <t>12 HORAS</t>
  </si>
  <si>
    <t>SUBTOTAL</t>
  </si>
  <si>
    <t>IGV</t>
  </si>
  <si>
    <t>TOTAL</t>
  </si>
  <si>
    <t>DIAS</t>
  </si>
  <si>
    <t>TOTAL
DIAS</t>
  </si>
  <si>
    <t>COSTO
 DIARIO</t>
  </si>
  <si>
    <t>(--)</t>
  </si>
  <si>
    <t>S/.</t>
  </si>
  <si>
    <t>I.G.V. 18%</t>
  </si>
  <si>
    <t>CONSTANCIA DE CONFORMIDAD</t>
  </si>
  <si>
    <t>3</t>
  </si>
  <si>
    <t>1</t>
  </si>
  <si>
    <t>2</t>
  </si>
  <si>
    <t>ALTAIR MUELLE</t>
  </si>
  <si>
    <t>PESQUERA ALTAIR S.A.</t>
  </si>
  <si>
    <t>PESQUERA ALTAIR PLANTAS - PAITA</t>
  </si>
  <si>
    <t>Empresa : PESQUERA ALTAIR S.A.</t>
  </si>
  <si>
    <t>EXALMAR PLANTA PAITA</t>
  </si>
  <si>
    <t>31</t>
  </si>
  <si>
    <t>ALTAIR PLANTA - GARITA 1 - MASCULINO</t>
  </si>
  <si>
    <t>ALTAIR PLANTA - GARITA 2 - FEMENINO</t>
  </si>
  <si>
    <t>Periodo : DEL 01 AL 31 MARZO DE 2020</t>
  </si>
  <si>
    <t>01 AL 18 DE MARZO</t>
  </si>
  <si>
    <t>19 AL 31 DE MARZO</t>
  </si>
  <si>
    <t>PEAQUERA ALTAIR  PLANTA PAITA</t>
  </si>
  <si>
    <t>ALTAIR APOYO GARITA</t>
  </si>
  <si>
    <t>0</t>
  </si>
  <si>
    <t>ENERO</t>
  </si>
  <si>
    <t>Periodo : DEL 01 AL 31 ENERO 2021</t>
  </si>
  <si>
    <t>PESQUERA ALTAIR</t>
  </si>
  <si>
    <t>Periodo : DEL 01 AL 31 ENERO DE 2021</t>
  </si>
  <si>
    <t>7 y 21 DE ENERO</t>
  </si>
  <si>
    <t xml:space="preserve">4-5, 6-9, 11-16, 18, 20-23, 28-30 DE ENERO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</si>
</sst>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,###,###,##0.00"/>
    <numFmt numFmtId="165" formatCode="_ [$S/.-280A]\ * #,##0.00_ ;_ [$S/.-280A]\ * \-#,##0.00_ ;_ [$S/.-280A]\ * &quot;-&quot;??_ ;_ @_ "/>
  </numFmts>
  <fonts count="14" x14ac:knownFonts="1">
    <font>
      <sz val="9"/>
      <name val="Arial"/>
    </font>
    <font>
      <b/>
      <u/>
      <sz val="12"/>
      <color indexed="63"/>
      <name val="Arial"/>
      <family val="2"/>
    </font>
    <font>
      <sz val="9"/>
      <name val="Arial"/>
      <family val="2"/>
    </font>
    <font>
      <b/>
      <u/>
      <sz val="11"/>
      <color indexed="63"/>
      <name val="Arial"/>
      <family val="2"/>
    </font>
    <font>
      <sz val="9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0"/>
      <name val="Calibri"/>
      <family val="2"/>
      <scheme val="minor"/>
    </font>
    <font>
      <b/>
      <sz val="8"/>
      <color indexed="63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A7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Alignment="0">
      <alignment vertical="center"/>
    </xf>
    <xf numFmtId="0" fontId="2" fillId="0" borderId="0" applyAlignment="0">
      <alignment vertical="center"/>
    </xf>
    <xf numFmtId="9" fontId="12" fillId="0" borderId="0" applyFont="0" applyFill="0" applyBorder="0" applyAlignment="0" applyProtection="0"/>
  </cellStyleXfs>
  <cellXfs count="50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/>
    </xf>
    <xf numFmtId="49" fontId="6" fillId="2" borderId="0" xfId="1" applyNumberFormat="1" applyFont="1" applyFill="1" applyAlignment="1">
      <alignment vertical="center" wrapText="1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right" vertical="center" wrapText="1"/>
    </xf>
    <xf numFmtId="4" fontId="7" fillId="0" borderId="0" xfId="1" applyNumberFormat="1" applyFont="1" applyAlignment="1">
      <alignment horizontal="right" vertical="center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right" vertical="center" wrapText="1"/>
    </xf>
    <xf numFmtId="4" fontId="7" fillId="0" borderId="2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right" vertical="center"/>
    </xf>
    <xf numFmtId="4" fontId="6" fillId="0" borderId="1" xfId="1" applyNumberFormat="1" applyFont="1" applyBorder="1" applyAlignment="1">
      <alignment horizontal="right" vertical="center"/>
    </xf>
    <xf numFmtId="9" fontId="2" fillId="0" borderId="0" xfId="2" applyFont="1" applyAlignment="1">
      <alignment vertical="center"/>
    </xf>
    <xf numFmtId="0" fontId="0" fillId="0" borderId="0" xfId="0" applyFill="1" applyAlignment="1">
      <alignment vertical="center"/>
    </xf>
    <xf numFmtId="4" fontId="11" fillId="0" borderId="0" xfId="0" applyNumberFormat="1" applyFont="1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2" fontId="6" fillId="0" borderId="1" xfId="1" applyNumberFormat="1" applyFont="1" applyBorder="1" applyAlignment="1">
      <alignment horizontal="lef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0" borderId="0" xfId="1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1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13" fillId="4" borderId="0" xfId="1" applyNumberFormat="1" applyFont="1" applyFill="1" applyAlignment="1">
      <alignment horizontal="left" vertical="center" wrapText="1"/>
    </xf>
    <xf numFmtId="49" fontId="10" fillId="3" borderId="0" xfId="1" applyNumberFormat="1" applyFont="1" applyFill="1" applyAlignment="1">
      <alignment horizontal="left" vertical="center" wrapText="1"/>
    </xf>
    <xf numFmtId="4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CCFFFF"/>
      <rgbColor rgb="00000000"/>
      <rgbColor rgb="00FFFBF0"/>
      <rgbColor rgb="00FFFFFF"/>
      <rgbColor rgb="00000000"/>
    </indexedColors>
    <mruColors>
      <color rgb="FF00FA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1504950</xdr:colOff>
      <xdr:row>2</xdr:row>
      <xdr:rowOff>88106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1800225" cy="773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2</xdr:col>
      <xdr:colOff>219075</xdr:colOff>
      <xdr:row>1</xdr:row>
      <xdr:rowOff>85725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1905000" cy="638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3" name="2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1219200</xdr:colOff>
      <xdr:row>1</xdr:row>
      <xdr:rowOff>28575</xdr:rowOff>
    </xdr:to>
    <xdr:pic>
      <xdr:nvPicPr>
        <xdr:cNvPr id="2" name="1 Imagen" descr="Logo neos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2400"/>
          <a:ext cx="19050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H11"/>
  <sheetViews>
    <sheetView showGridLines="0" workbookViewId="0">
      <selection activeCell="G21" sqref="G21"/>
    </sheetView>
  </sheetViews>
  <sheetFormatPr baseColWidth="10" defaultColWidth="9.140625" defaultRowHeight="12" x14ac:dyDescent="0.2"/>
  <cols>
    <col min="1" max="1" width="4.42578125" style="1" customWidth="1"/>
    <col min="2" max="2" width="22.85546875" style="1" customWidth="1"/>
    <col min="3" max="33" width="4.7109375" style="1" customWidth="1"/>
    <col min="34" max="34" width="7.5703125" style="1" customWidth="1"/>
    <col min="35" max="35" width="8.5703125" style="1" customWidth="1"/>
    <col min="36" max="16384" width="9.140625" style="1"/>
  </cols>
  <sheetData>
    <row r="1" spans="1:34" ht="36.75" customHeight="1" x14ac:dyDescent="0.2"/>
    <row r="2" spans="1:34" ht="21.75" customHeight="1" x14ac:dyDescent="0.2">
      <c r="A2" s="35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25"/>
    </row>
    <row r="3" spans="1:34" ht="13.35" customHeight="1" x14ac:dyDescent="0.2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26"/>
    </row>
    <row r="4" spans="1:34" ht="15.95" customHeight="1" x14ac:dyDescent="0.2">
      <c r="A4" s="36" t="s">
        <v>66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26"/>
    </row>
    <row r="5" spans="1:34" ht="22.35" customHeight="1" x14ac:dyDescent="0.2"/>
    <row r="6" spans="1:34" ht="17.850000000000001" customHeight="1" x14ac:dyDescent="0.2">
      <c r="A6" s="39" t="s">
        <v>67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27"/>
    </row>
    <row r="7" spans="1:34" s="2" customFormat="1" ht="15" customHeight="1" x14ac:dyDescent="0.2">
      <c r="A7" s="37" t="s">
        <v>53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s="2" customFormat="1" ht="20.45" customHeight="1" x14ac:dyDescent="0.2">
      <c r="A8" s="38" t="s">
        <v>31</v>
      </c>
      <c r="B8" s="38" t="s">
        <v>30</v>
      </c>
      <c r="C8" s="40" t="s">
        <v>65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2"/>
      <c r="AH8" s="38" t="s">
        <v>32</v>
      </c>
    </row>
    <row r="9" spans="1:34" s="2" customFormat="1" ht="18.75" customHeight="1" x14ac:dyDescent="0.2">
      <c r="A9" s="38"/>
      <c r="B9" s="38"/>
      <c r="C9" s="32" t="s">
        <v>4</v>
      </c>
      <c r="D9" s="32" t="s">
        <v>0</v>
      </c>
      <c r="E9" s="32" t="s">
        <v>1</v>
      </c>
      <c r="F9" s="32" t="s">
        <v>2</v>
      </c>
      <c r="G9" s="32" t="s">
        <v>3</v>
      </c>
      <c r="H9" s="32" t="s">
        <v>5</v>
      </c>
      <c r="I9" s="32" t="s">
        <v>6</v>
      </c>
      <c r="J9" s="32" t="s">
        <v>7</v>
      </c>
      <c r="K9" s="32" t="s">
        <v>8</v>
      </c>
      <c r="L9" s="32" t="s">
        <v>9</v>
      </c>
      <c r="M9" s="32" t="s">
        <v>10</v>
      </c>
      <c r="N9" s="32" t="s">
        <v>11</v>
      </c>
      <c r="O9" s="32" t="s">
        <v>12</v>
      </c>
      <c r="P9" s="32" t="s">
        <v>13</v>
      </c>
      <c r="Q9" s="32" t="s">
        <v>14</v>
      </c>
      <c r="R9" s="32" t="s">
        <v>15</v>
      </c>
      <c r="S9" s="32" t="s">
        <v>16</v>
      </c>
      <c r="T9" s="32" t="s">
        <v>17</v>
      </c>
      <c r="U9" s="32" t="s">
        <v>18</v>
      </c>
      <c r="V9" s="32" t="s">
        <v>19</v>
      </c>
      <c r="W9" s="32" t="s">
        <v>20</v>
      </c>
      <c r="X9" s="32" t="s">
        <v>21</v>
      </c>
      <c r="Y9" s="32" t="s">
        <v>22</v>
      </c>
      <c r="Z9" s="32" t="s">
        <v>23</v>
      </c>
      <c r="AA9" s="32" t="s">
        <v>24</v>
      </c>
      <c r="AB9" s="32" t="s">
        <v>25</v>
      </c>
      <c r="AC9" s="32" t="s">
        <v>26</v>
      </c>
      <c r="AD9" s="32" t="s">
        <v>27</v>
      </c>
      <c r="AE9" s="32" t="s">
        <v>28</v>
      </c>
      <c r="AF9" s="32" t="s">
        <v>29</v>
      </c>
      <c r="AG9" s="32" t="s">
        <v>56</v>
      </c>
      <c r="AH9" s="38"/>
    </row>
    <row r="10" spans="1:34" s="2" customFormat="1" ht="19.5" customHeight="1" x14ac:dyDescent="0.2">
      <c r="A10" s="5" t="s">
        <v>49</v>
      </c>
      <c r="B10" s="6" t="s">
        <v>63</v>
      </c>
      <c r="C10" s="3"/>
      <c r="D10" s="3"/>
      <c r="E10" s="3"/>
      <c r="F10" s="3" t="s">
        <v>33</v>
      </c>
      <c r="G10" s="3" t="s">
        <v>33</v>
      </c>
      <c r="H10" s="3" t="s">
        <v>33</v>
      </c>
      <c r="I10" s="3" t="s">
        <v>33</v>
      </c>
      <c r="J10" s="3" t="s">
        <v>33</v>
      </c>
      <c r="K10" s="3" t="s">
        <v>33</v>
      </c>
      <c r="L10" s="3"/>
      <c r="M10" s="3" t="s">
        <v>33</v>
      </c>
      <c r="N10" s="3" t="s">
        <v>33</v>
      </c>
      <c r="O10" s="3" t="s">
        <v>33</v>
      </c>
      <c r="P10" s="3" t="s">
        <v>33</v>
      </c>
      <c r="Q10" s="3" t="s">
        <v>33</v>
      </c>
      <c r="R10" s="3" t="s">
        <v>33</v>
      </c>
      <c r="S10" s="3"/>
      <c r="T10" s="3" t="s">
        <v>33</v>
      </c>
      <c r="U10" s="3" t="s">
        <v>33</v>
      </c>
      <c r="V10" s="3" t="s">
        <v>33</v>
      </c>
      <c r="W10" s="3" t="s">
        <v>33</v>
      </c>
      <c r="X10" s="3" t="s">
        <v>33</v>
      </c>
      <c r="Y10" s="3"/>
      <c r="Z10" s="3"/>
      <c r="AA10" s="3"/>
      <c r="AB10" s="3"/>
      <c r="AC10" s="3"/>
      <c r="AD10" s="3" t="s">
        <v>33</v>
      </c>
      <c r="AE10" s="3" t="s">
        <v>33</v>
      </c>
      <c r="AF10" s="3" t="s">
        <v>33</v>
      </c>
      <c r="AG10" s="3"/>
      <c r="AH10" s="17">
        <f>COUNTIF(C10:AG10,"D12")</f>
        <v>20</v>
      </c>
    </row>
    <row r="11" spans="1:34" s="2" customFormat="1" ht="19.5" customHeight="1" x14ac:dyDescent="0.2">
      <c r="A11" s="5" t="s">
        <v>50</v>
      </c>
      <c r="B11" s="6" t="s">
        <v>63</v>
      </c>
      <c r="C11" s="3"/>
      <c r="D11" s="3"/>
      <c r="E11" s="3"/>
      <c r="F11" s="3"/>
      <c r="G11" s="3"/>
      <c r="H11" s="3"/>
      <c r="I11" s="3" t="s">
        <v>34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 t="s">
        <v>34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7">
        <f>COUNTIF(C11:AG11,"N12")</f>
        <v>2</v>
      </c>
    </row>
  </sheetData>
  <mergeCells count="9">
    <mergeCell ref="A2:AF2"/>
    <mergeCell ref="A3:AF3"/>
    <mergeCell ref="A4:AF4"/>
    <mergeCell ref="A7:AH7"/>
    <mergeCell ref="B8:B9"/>
    <mergeCell ref="A8:A9"/>
    <mergeCell ref="AH8:AH9"/>
    <mergeCell ref="A6:AF6"/>
    <mergeCell ref="C8:AG8"/>
  </mergeCells>
  <pageMargins left="0.75" right="0.75" top="1" bottom="1" header="0.5" footer="0.5"/>
  <pageSetup paperSize="9" fitToWidth="0" fitToHeight="0" orientation="portrait" r:id="rId1"/>
  <headerFooter alignWithMargins="0"/>
  <ignoredErrors>
    <ignoredError sqref="C9:AF9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13"/>
  <sheetViews>
    <sheetView showGridLines="0" tabSelected="1" workbookViewId="0">
      <selection activeCell="E19" sqref="E19"/>
    </sheetView>
  </sheetViews>
  <sheetFormatPr baseColWidth="10" defaultRowHeight="12" x14ac:dyDescent="0.2"/>
  <cols>
    <col min="1" max="1" width="4.5703125" customWidth="1"/>
    <col min="2" max="2" width="21.42578125" customWidth="1"/>
    <col min="3" max="3" width="10.7109375" customWidth="1"/>
    <col min="4" max="5" width="8.7109375" customWidth="1"/>
    <col min="6" max="6" width="34.5703125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7" t="s">
        <v>68</v>
      </c>
      <c r="B5" s="47"/>
      <c r="C5" s="47"/>
      <c r="D5" s="34"/>
      <c r="E5" s="34"/>
      <c r="F5" s="34"/>
      <c r="G5" s="34"/>
      <c r="H5" s="34"/>
      <c r="I5" s="34"/>
      <c r="J5" s="34"/>
      <c r="K5" s="34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6" t="s">
        <v>31</v>
      </c>
      <c r="B7" s="46" t="s">
        <v>30</v>
      </c>
      <c r="C7" s="46" t="s">
        <v>36</v>
      </c>
      <c r="D7" s="46"/>
      <c r="E7" s="46"/>
      <c r="F7" s="46" t="s">
        <v>37</v>
      </c>
      <c r="G7" s="46"/>
      <c r="H7" s="46"/>
      <c r="I7" s="46" t="s">
        <v>38</v>
      </c>
      <c r="J7" s="46" t="s">
        <v>39</v>
      </c>
      <c r="K7" s="46" t="s">
        <v>40</v>
      </c>
    </row>
    <row r="8" spans="1:15" ht="24" x14ac:dyDescent="0.2">
      <c r="A8" s="46"/>
      <c r="B8" s="46"/>
      <c r="C8" s="33" t="s">
        <v>41</v>
      </c>
      <c r="D8" s="33" t="s">
        <v>42</v>
      </c>
      <c r="E8" s="33" t="s">
        <v>43</v>
      </c>
      <c r="F8" s="33" t="s">
        <v>41</v>
      </c>
      <c r="G8" s="33" t="s">
        <v>42</v>
      </c>
      <c r="H8" s="33" t="s">
        <v>43</v>
      </c>
      <c r="I8" s="46"/>
      <c r="J8" s="46"/>
      <c r="K8" s="46"/>
    </row>
    <row r="9" spans="1:15" x14ac:dyDescent="0.2">
      <c r="A9" s="45" t="s">
        <v>62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63</v>
      </c>
      <c r="C10" s="7" t="s">
        <v>44</v>
      </c>
      <c r="D10" s="5" t="s">
        <v>64</v>
      </c>
      <c r="E10" s="8">
        <v>0</v>
      </c>
      <c r="F10" s="30" t="s">
        <v>70</v>
      </c>
      <c r="G10" s="19">
        <v>20</v>
      </c>
      <c r="H10" s="20">
        <v>110.41200000000001</v>
      </c>
      <c r="I10" s="21">
        <f>+G10*H10</f>
        <v>2208.2400000000002</v>
      </c>
      <c r="J10" s="21">
        <f>+I10*18%</f>
        <v>397.48320000000001</v>
      </c>
      <c r="K10" s="21">
        <f>+I10+J10</f>
        <v>2605.7232000000004</v>
      </c>
      <c r="M10"/>
    </row>
    <row r="11" spans="1:15" s="1" customFormat="1" ht="18" customHeight="1" x14ac:dyDescent="0.2">
      <c r="A11" s="5" t="s">
        <v>50</v>
      </c>
      <c r="B11" s="6" t="s">
        <v>63</v>
      </c>
      <c r="C11" s="18" t="s">
        <v>44</v>
      </c>
      <c r="D11" s="5" t="s">
        <v>64</v>
      </c>
      <c r="E11" s="8">
        <v>0</v>
      </c>
      <c r="F11" s="30" t="s">
        <v>69</v>
      </c>
      <c r="G11" s="19">
        <v>2</v>
      </c>
      <c r="H11" s="20">
        <v>130.04400000000001</v>
      </c>
      <c r="I11" s="21">
        <f>+G11*H11</f>
        <v>260.08800000000002</v>
      </c>
      <c r="J11" s="21">
        <f>+I11*18%</f>
        <v>46.815840000000001</v>
      </c>
      <c r="K11" s="21">
        <f>+I11+J11</f>
        <v>306.90384</v>
      </c>
      <c r="L11"/>
    </row>
    <row r="12" spans="1:15" ht="13.5" thickBot="1" x14ac:dyDescent="0.25">
      <c r="A12" s="4"/>
      <c r="B12" s="4"/>
      <c r="C12" s="4"/>
      <c r="D12" s="4"/>
      <c r="E12" s="4"/>
      <c r="F12" s="4"/>
      <c r="G12" s="4"/>
      <c r="H12" s="4"/>
      <c r="I12" s="31">
        <f>SUM(I10:I11)</f>
        <v>2468.3280000000004</v>
      </c>
      <c r="J12" s="31">
        <f>SUM(J10:J11)</f>
        <v>444.29903999999999</v>
      </c>
      <c r="K12" s="31">
        <f>SUM(K10:K11)</f>
        <v>2912.6270400000003</v>
      </c>
      <c r="M12" s="23"/>
      <c r="N12" s="23"/>
      <c r="O12" s="23"/>
    </row>
    <row r="13" spans="1:15" ht="12.75" thickTop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</sheetData>
  <mergeCells count="11">
    <mergeCell ref="A2:K2"/>
    <mergeCell ref="A3:K3"/>
    <mergeCell ref="A9:K9"/>
    <mergeCell ref="A7:A8"/>
    <mergeCell ref="B7:B8"/>
    <mergeCell ref="C7:E7"/>
    <mergeCell ref="F7:H7"/>
    <mergeCell ref="I7:I8"/>
    <mergeCell ref="J7:J8"/>
    <mergeCell ref="K7:K8"/>
    <mergeCell ref="A5:C5"/>
  </mergeCells>
  <printOptions horizontalCentered="1"/>
  <pageMargins left="0.23622047244094491" right="0.23622047244094491" top="0.35433070866141736" bottom="0.35433070866141736" header="0" footer="0"/>
  <pageSetup paperSize="9" orientation="landscape" horizontalDpi="120" verticalDpi="7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E15" sqref="E15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60</v>
      </c>
      <c r="D10" s="5" t="s">
        <v>17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4348.9800000000005</v>
      </c>
      <c r="J10" s="8">
        <f>+I10*18%</f>
        <v>782.81640000000004</v>
      </c>
      <c r="K10" s="8">
        <f>+I10+J10</f>
        <v>5131.7964000000002</v>
      </c>
    </row>
    <row r="11" spans="1:15" s="1" customFormat="1" ht="18" customHeight="1" x14ac:dyDescent="0.2">
      <c r="A11" s="5" t="s">
        <v>50</v>
      </c>
      <c r="B11" s="6" t="s">
        <v>58</v>
      </c>
      <c r="C11" s="18" t="s">
        <v>60</v>
      </c>
      <c r="D11" s="5" t="s">
        <v>17</v>
      </c>
      <c r="E11" s="8">
        <v>241.61</v>
      </c>
      <c r="F11" s="7" t="s">
        <v>44</v>
      </c>
      <c r="G11" s="5">
        <v>0</v>
      </c>
      <c r="H11" s="8">
        <v>0</v>
      </c>
      <c r="I11" s="8">
        <f t="shared" ref="I11" si="0">+D11*E11</f>
        <v>4348.9800000000005</v>
      </c>
      <c r="J11" s="8">
        <f t="shared" ref="J11:J12" si="1">+I11*18%</f>
        <v>782.81640000000004</v>
      </c>
      <c r="K11" s="8">
        <f t="shared" ref="K11:K12" si="2">+I11+J11</f>
        <v>5131.7964000000002</v>
      </c>
      <c r="M11" s="22"/>
    </row>
    <row r="12" spans="1:15" s="1" customFormat="1" ht="18" customHeight="1" x14ac:dyDescent="0.2">
      <c r="A12" s="5" t="s">
        <v>48</v>
      </c>
      <c r="B12" s="6" t="s">
        <v>51</v>
      </c>
      <c r="C12" s="18" t="s">
        <v>60</v>
      </c>
      <c r="D12" s="5" t="s">
        <v>17</v>
      </c>
      <c r="E12" s="8">
        <v>241.61</v>
      </c>
      <c r="F12" s="18" t="s">
        <v>44</v>
      </c>
      <c r="G12" s="19">
        <v>0</v>
      </c>
      <c r="H12" s="20">
        <v>0</v>
      </c>
      <c r="I12" s="21">
        <f>+D12*E12</f>
        <v>4348.9800000000005</v>
      </c>
      <c r="J12" s="21">
        <f t="shared" si="1"/>
        <v>782.81640000000004</v>
      </c>
      <c r="K12" s="21">
        <f t="shared" si="2"/>
        <v>5131.7964000000002</v>
      </c>
    </row>
    <row r="13" spans="1:15" x14ac:dyDescent="0.2">
      <c r="A13" s="4"/>
      <c r="B13" s="4"/>
      <c r="C13" s="4"/>
      <c r="D13" s="4"/>
      <c r="E13" s="4"/>
      <c r="F13" s="4"/>
      <c r="G13" s="4"/>
      <c r="H13" s="4"/>
      <c r="I13" s="16">
        <f>SUM(I10:I12)</f>
        <v>13046.940000000002</v>
      </c>
      <c r="J13" s="16">
        <f>SUM(J10:J12)</f>
        <v>2348.4492</v>
      </c>
      <c r="K13" s="16">
        <f>SUM(K10:K12)</f>
        <v>15395.389200000001</v>
      </c>
      <c r="M13" s="23"/>
      <c r="N13" s="23"/>
      <c r="O13" s="23"/>
    </row>
    <row r="14" spans="1:15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M14" s="23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38</v>
      </c>
      <c r="J15" s="11" t="s">
        <v>45</v>
      </c>
      <c r="K15" s="12">
        <f>+I13</f>
        <v>13046.940000000002</v>
      </c>
      <c r="M15" s="24"/>
      <c r="N15" s="23"/>
      <c r="O15" s="23"/>
    </row>
    <row r="16" spans="1:15" ht="12.75" x14ac:dyDescent="0.2">
      <c r="A16" s="4"/>
      <c r="B16" s="4"/>
      <c r="C16" s="4"/>
      <c r="D16" s="4"/>
      <c r="E16" s="4"/>
      <c r="F16" s="4"/>
      <c r="G16" s="4"/>
      <c r="H16" s="4"/>
      <c r="I16" s="10" t="s">
        <v>46</v>
      </c>
      <c r="J16" s="11" t="s">
        <v>45</v>
      </c>
      <c r="K16" s="12">
        <f>+J13</f>
        <v>2348.4492</v>
      </c>
    </row>
    <row r="17" spans="1:11" ht="13.5" thickBot="1" x14ac:dyDescent="0.25">
      <c r="A17" s="4"/>
      <c r="B17" s="4"/>
      <c r="C17" s="4"/>
      <c r="D17" s="4"/>
      <c r="E17" s="4"/>
      <c r="F17" s="4"/>
      <c r="G17" s="4"/>
      <c r="H17" s="4"/>
      <c r="I17" s="13" t="s">
        <v>40</v>
      </c>
      <c r="J17" s="14" t="s">
        <v>45</v>
      </c>
      <c r="K17" s="15">
        <f>+K13</f>
        <v>15395.389200000001</v>
      </c>
    </row>
    <row r="18" spans="1:11" ht="12.75" thickTop="1" x14ac:dyDescent="0.2"/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D23" sqref="D23"/>
    </sheetView>
  </sheetViews>
  <sheetFormatPr baseColWidth="10" defaultRowHeight="12" x14ac:dyDescent="0.2"/>
  <cols>
    <col min="1" max="1" width="4.5703125" customWidth="1"/>
    <col min="2" max="2" width="34.5703125" customWidth="1"/>
    <col min="3" max="3" width="19" bestFit="1" customWidth="1"/>
    <col min="4" max="5" width="8.7109375" customWidth="1"/>
    <col min="6" max="6" width="25" bestFit="1" customWidth="1"/>
    <col min="7" max="8" width="8.7109375" customWidth="1"/>
  </cols>
  <sheetData>
    <row r="1" spans="1:15" ht="47.25" customHeight="1" x14ac:dyDescent="0.2"/>
    <row r="2" spans="1:15" ht="23.25" customHeight="1" x14ac:dyDescent="0.2">
      <c r="A2" s="43" t="s">
        <v>35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5" ht="15.95" customHeight="1" x14ac:dyDescent="0.2">
      <c r="A3" s="44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5" ht="12" customHeight="1" x14ac:dyDescent="0.2">
      <c r="A5" s="48" t="s">
        <v>59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5" x14ac:dyDescent="0.2">
      <c r="A7" s="49" t="s">
        <v>31</v>
      </c>
      <c r="B7" s="49" t="s">
        <v>30</v>
      </c>
      <c r="C7" s="49" t="s">
        <v>36</v>
      </c>
      <c r="D7" s="49"/>
      <c r="E7" s="49"/>
      <c r="F7" s="49" t="s">
        <v>37</v>
      </c>
      <c r="G7" s="49"/>
      <c r="H7" s="49"/>
      <c r="I7" s="49" t="s">
        <v>38</v>
      </c>
      <c r="J7" s="49" t="s">
        <v>39</v>
      </c>
      <c r="K7" s="49" t="s">
        <v>40</v>
      </c>
    </row>
    <row r="8" spans="1:15" ht="24" x14ac:dyDescent="0.2">
      <c r="A8" s="49"/>
      <c r="B8" s="49"/>
      <c r="C8" s="28" t="s">
        <v>41</v>
      </c>
      <c r="D8" s="28" t="s">
        <v>42</v>
      </c>
      <c r="E8" s="28" t="s">
        <v>43</v>
      </c>
      <c r="F8" s="28" t="s">
        <v>41</v>
      </c>
      <c r="G8" s="28" t="s">
        <v>42</v>
      </c>
      <c r="H8" s="28" t="s">
        <v>43</v>
      </c>
      <c r="I8" s="49"/>
      <c r="J8" s="49"/>
      <c r="K8" s="49"/>
    </row>
    <row r="9" spans="1:15" x14ac:dyDescent="0.2">
      <c r="A9" s="45" t="s">
        <v>55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5" s="1" customFormat="1" ht="18" customHeight="1" x14ac:dyDescent="0.2">
      <c r="A10" s="5" t="s">
        <v>49</v>
      </c>
      <c r="B10" s="6" t="s">
        <v>57</v>
      </c>
      <c r="C10" s="18" t="s">
        <v>61</v>
      </c>
      <c r="D10" s="5" t="s">
        <v>11</v>
      </c>
      <c r="E10" s="8">
        <v>241.61</v>
      </c>
      <c r="F10" s="7" t="s">
        <v>44</v>
      </c>
      <c r="G10" s="5">
        <v>0</v>
      </c>
      <c r="H10" s="8">
        <v>0</v>
      </c>
      <c r="I10" s="8">
        <f>+D10*E10</f>
        <v>2899.32</v>
      </c>
      <c r="J10" s="8">
        <f>+I10*18%</f>
        <v>521.87760000000003</v>
      </c>
      <c r="K10" s="8">
        <f>+I10+J10</f>
        <v>3421.1976000000004</v>
      </c>
    </row>
    <row r="11" spans="1:15" s="1" customFormat="1" ht="18" customHeight="1" x14ac:dyDescent="0.2">
      <c r="A11" s="5" t="s">
        <v>48</v>
      </c>
      <c r="B11" s="6" t="s">
        <v>51</v>
      </c>
      <c r="C11" s="18" t="s">
        <v>61</v>
      </c>
      <c r="D11" s="5" t="s">
        <v>11</v>
      </c>
      <c r="E11" s="8">
        <v>241.61</v>
      </c>
      <c r="F11" s="18" t="s">
        <v>44</v>
      </c>
      <c r="G11" s="19">
        <v>0</v>
      </c>
      <c r="H11" s="20">
        <v>0</v>
      </c>
      <c r="I11" s="21">
        <f>+D11*E11</f>
        <v>2899.32</v>
      </c>
      <c r="J11" s="21">
        <f t="shared" ref="J11" si="0">+I11*18%</f>
        <v>521.87760000000003</v>
      </c>
      <c r="K11" s="21">
        <f t="shared" ref="K11" si="1">+I11+J11</f>
        <v>3421.1976000000004</v>
      </c>
    </row>
    <row r="12" spans="1:15" x14ac:dyDescent="0.2">
      <c r="A12" s="4"/>
      <c r="B12" s="4"/>
      <c r="C12" s="4"/>
      <c r="D12" s="4"/>
      <c r="E12" s="4"/>
      <c r="F12" s="4"/>
      <c r="G12" s="4"/>
      <c r="H12" s="4"/>
      <c r="I12" s="16">
        <f>SUM(I10:I11)</f>
        <v>5798.64</v>
      </c>
      <c r="J12" s="16">
        <f>SUM(J10:J11)</f>
        <v>1043.7552000000001</v>
      </c>
      <c r="K12" s="16">
        <f>SUM(K10:K11)</f>
        <v>6842.3952000000008</v>
      </c>
      <c r="M12" s="23"/>
      <c r="N12" s="23"/>
      <c r="O12" s="23"/>
    </row>
    <row r="13" spans="1:15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M13" s="23"/>
      <c r="N13" s="23"/>
      <c r="O13" s="23"/>
    </row>
    <row r="14" spans="1:15" ht="12.75" x14ac:dyDescent="0.2">
      <c r="A14" s="4"/>
      <c r="B14" s="4"/>
      <c r="C14" s="4"/>
      <c r="D14" s="4"/>
      <c r="E14" s="4"/>
      <c r="F14" s="4"/>
      <c r="G14" s="4"/>
      <c r="H14" s="4"/>
      <c r="I14" s="10" t="s">
        <v>38</v>
      </c>
      <c r="J14" s="11" t="s">
        <v>45</v>
      </c>
      <c r="K14" s="12">
        <f>+I12</f>
        <v>5798.64</v>
      </c>
      <c r="M14" s="24"/>
      <c r="N14" s="23"/>
      <c r="O14" s="23"/>
    </row>
    <row r="15" spans="1:15" ht="12.75" x14ac:dyDescent="0.2">
      <c r="A15" s="4"/>
      <c r="B15" s="4"/>
      <c r="C15" s="4"/>
      <c r="D15" s="4"/>
      <c r="E15" s="4"/>
      <c r="F15" s="4"/>
      <c r="G15" s="4"/>
      <c r="H15" s="4"/>
      <c r="I15" s="10" t="s">
        <v>46</v>
      </c>
      <c r="J15" s="11" t="s">
        <v>45</v>
      </c>
      <c r="K15" s="12">
        <f>+J12</f>
        <v>1043.7552000000001</v>
      </c>
    </row>
    <row r="16" spans="1:15" ht="13.5" thickBot="1" x14ac:dyDescent="0.25">
      <c r="A16" s="4"/>
      <c r="B16" s="4"/>
      <c r="C16" s="4"/>
      <c r="D16" s="4"/>
      <c r="E16" s="4"/>
      <c r="F16" s="4"/>
      <c r="G16" s="4"/>
      <c r="H16" s="4"/>
      <c r="I16" s="13" t="s">
        <v>40</v>
      </c>
      <c r="J16" s="14" t="s">
        <v>45</v>
      </c>
      <c r="K16" s="15">
        <f>+K12</f>
        <v>6842.3952000000008</v>
      </c>
    </row>
    <row r="17" spans="6:6" ht="12.75" thickTop="1" x14ac:dyDescent="0.2"/>
    <row r="23" spans="6:6" x14ac:dyDescent="0.2">
      <c r="F23" s="29"/>
    </row>
  </sheetData>
  <mergeCells count="11">
    <mergeCell ref="A9:K9"/>
    <mergeCell ref="A2:K2"/>
    <mergeCell ref="A3:K3"/>
    <mergeCell ref="A5:K5"/>
    <mergeCell ref="A7:A8"/>
    <mergeCell ref="B7:B8"/>
    <mergeCell ref="C7:E7"/>
    <mergeCell ref="F7:H7"/>
    <mergeCell ref="I7:I8"/>
    <mergeCell ref="J7:J8"/>
    <mergeCell ref="K7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CONSTANCIA</vt:lpstr>
      <vt:lpstr>RESUMEN</vt:lpstr>
      <vt:lpstr>18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 Estefani OLIVA Paredes</dc:creator>
  <cp:lastModifiedBy>Maria Atarama</cp:lastModifiedBy>
  <cp:lastPrinted>2020-03-11T23:11:16Z</cp:lastPrinted>
  <dcterms:created xsi:type="dcterms:W3CDTF">2014-11-05T14:27:56Z</dcterms:created>
  <dcterms:modified xsi:type="dcterms:W3CDTF">2021-01-30T02:19:53Z</dcterms:modified>
</cp:coreProperties>
</file>