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gundo Polo\pp\Prov ROSESA\Requerimiento 2020\"/>
    </mc:Choice>
  </mc:AlternateContent>
  <xr:revisionPtr revIDLastSave="0" documentId="13_ncr:1_{0D7E420F-0A45-41FE-A2E3-AE24A0240829}" xr6:coauthVersionLast="45" xr6:coauthVersionMax="45" xr10:uidLastSave="{00000000-0000-0000-0000-000000000000}"/>
  <bookViews>
    <workbookView xWindow="-120" yWindow="-120" windowWidth="20730" windowHeight="11160" tabRatio="788" firstSheet="1" activeTab="1" xr2:uid="{00000000-000D-0000-FFFF-FFFF00000000}"/>
  </bookViews>
  <sheets>
    <sheet name="viveres OC 123 230819" sheetId="39" state="hidden" r:id="rId1"/>
    <sheet name="viveres OC 212" sheetId="48" r:id="rId2"/>
    <sheet name="oc proy viveres" sheetId="13" state="hidden" r:id="rId3"/>
    <sheet name="oc proy viveres agua" sheetId="14" state="hidden" r:id="rId4"/>
    <sheet name="oc proy viveres limpieza" sheetId="15" state="hidden" r:id="rId5"/>
    <sheet name="oc proy viveres menajeria" sheetId="17" state="hidden" r:id="rId6"/>
  </sheets>
  <definedNames>
    <definedName name="_xlnm.Print_Titles" localSheetId="2">'oc proy viveres'!$1:$13</definedName>
    <definedName name="_xlnm.Print_Titles" localSheetId="3">'oc proy viveres agua'!$1:$13</definedName>
    <definedName name="_xlnm.Print_Titles" localSheetId="4">'oc proy viveres limpieza'!$1:$13</definedName>
    <definedName name="_xlnm.Print_Titles" localSheetId="5">'oc proy viveres menajeria'!$1:$13</definedName>
    <definedName name="_xlnm.Print_Titles" localSheetId="0">'viveres OC 123 230819'!$1:$13</definedName>
    <definedName name="_xlnm.Print_Titles" localSheetId="1">'viveres OC 212'!$1:$13</definedName>
  </definedNames>
  <calcPr calcId="191029"/>
</workbook>
</file>

<file path=xl/calcChain.xml><?xml version="1.0" encoding="utf-8"?>
<calcChain xmlns="http://schemas.openxmlformats.org/spreadsheetml/2006/main">
  <c r="J25" i="48" l="1"/>
  <c r="J16" i="48"/>
  <c r="J29" i="48" l="1"/>
  <c r="J28" i="48"/>
  <c r="J24" i="48"/>
  <c r="J21" i="48"/>
  <c r="J20" i="48"/>
  <c r="J15" i="48"/>
  <c r="J26" i="48"/>
  <c r="J23" i="48"/>
  <c r="J27" i="48" l="1"/>
  <c r="J22" i="48"/>
  <c r="J18" i="48" l="1"/>
  <c r="J17" i="48"/>
  <c r="J14" i="48" l="1"/>
  <c r="J19" i="48" l="1"/>
  <c r="J31" i="48" l="1"/>
  <c r="J33" i="48" l="1"/>
  <c r="J38" i="39"/>
  <c r="J68" i="39"/>
  <c r="J66" i="39"/>
  <c r="J65" i="39"/>
  <c r="J64" i="39"/>
  <c r="J63" i="39"/>
  <c r="J62" i="39"/>
  <c r="J61" i="39"/>
  <c r="J60" i="39"/>
  <c r="J59" i="39"/>
  <c r="J58" i="39"/>
  <c r="J56" i="39"/>
  <c r="J55" i="39"/>
  <c r="J54" i="39"/>
  <c r="J52" i="39"/>
  <c r="J51" i="39"/>
  <c r="J49" i="39"/>
  <c r="J48" i="39"/>
  <c r="J47" i="39"/>
  <c r="J46" i="39"/>
  <c r="J45" i="39"/>
  <c r="J43" i="39"/>
  <c r="J42" i="39"/>
  <c r="J41" i="39"/>
  <c r="J40" i="39"/>
  <c r="J39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4" i="39"/>
  <c r="J23" i="39"/>
  <c r="J22" i="39"/>
  <c r="J21" i="39"/>
  <c r="J19" i="39"/>
  <c r="J17" i="39"/>
  <c r="J16" i="39"/>
  <c r="J15" i="39"/>
  <c r="J72" i="39" l="1"/>
  <c r="J14" i="39"/>
  <c r="J70" i="39" l="1"/>
  <c r="K70" i="39" s="1"/>
  <c r="J73" i="39" l="1"/>
  <c r="J74" i="39" s="1"/>
  <c r="J75" i="39" l="1"/>
  <c r="J197" i="13" l="1"/>
  <c r="J196" i="13"/>
  <c r="J195" i="13"/>
  <c r="J194" i="13"/>
  <c r="J193" i="13"/>
  <c r="J184" i="13"/>
  <c r="J183" i="13"/>
  <c r="J182" i="13"/>
  <c r="J181" i="13"/>
  <c r="J180" i="13"/>
  <c r="J179" i="13"/>
  <c r="J178" i="13"/>
  <c r="J177" i="13"/>
  <c r="J175" i="13"/>
  <c r="J174" i="13"/>
  <c r="J173" i="13"/>
  <c r="J172" i="13"/>
  <c r="J171" i="13"/>
  <c r="J170" i="13"/>
  <c r="J169" i="13"/>
  <c r="J168" i="13"/>
  <c r="J132" i="13"/>
  <c r="J131" i="13"/>
  <c r="J130" i="13"/>
  <c r="J129" i="13"/>
  <c r="J128" i="13"/>
  <c r="J126" i="13"/>
  <c r="J125" i="13"/>
  <c r="J124" i="13"/>
  <c r="J121" i="13"/>
  <c r="J117" i="13"/>
  <c r="J116" i="13"/>
  <c r="J112" i="13"/>
  <c r="J110" i="13"/>
  <c r="J109" i="13"/>
  <c r="J95" i="13"/>
  <c r="J96" i="13"/>
  <c r="J94" i="13"/>
  <c r="J93" i="13"/>
  <c r="J57" i="13"/>
  <c r="J56" i="13"/>
  <c r="J55" i="13"/>
  <c r="J30" i="13"/>
  <c r="J29" i="13"/>
  <c r="J24" i="17" l="1"/>
  <c r="J23" i="17"/>
  <c r="J22" i="17"/>
  <c r="J21" i="17"/>
  <c r="J20" i="17"/>
  <c r="J19" i="17"/>
  <c r="J18" i="17"/>
  <c r="J17" i="17"/>
  <c r="J16" i="17"/>
  <c r="J15" i="17"/>
  <c r="J14" i="17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26" i="17" l="1"/>
  <c r="J29" i="17" s="1"/>
  <c r="J30" i="17" s="1"/>
  <c r="J31" i="17" s="1"/>
  <c r="J33" i="17" s="1"/>
  <c r="J33" i="15"/>
  <c r="J36" i="15" s="1"/>
  <c r="J37" i="15" l="1"/>
  <c r="J38" i="15" l="1"/>
  <c r="J40" i="15" s="1"/>
  <c r="J15" i="14" l="1"/>
  <c r="J14" i="14"/>
  <c r="J198" i="13"/>
  <c r="J192" i="13"/>
  <c r="J191" i="13"/>
  <c r="J190" i="13"/>
  <c r="J189" i="13"/>
  <c r="J188" i="13"/>
  <c r="J187" i="13"/>
  <c r="J186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27" i="13"/>
  <c r="J123" i="13"/>
  <c r="J120" i="13"/>
  <c r="J119" i="13"/>
  <c r="J115" i="13"/>
  <c r="J114" i="13"/>
  <c r="I113" i="13"/>
  <c r="J113" i="13" s="1"/>
  <c r="J108" i="13"/>
  <c r="J107" i="13"/>
  <c r="J106" i="13"/>
  <c r="J105" i="13"/>
  <c r="J104" i="13"/>
  <c r="J103" i="13"/>
  <c r="J102" i="13"/>
  <c r="J101" i="13"/>
  <c r="J100" i="13"/>
  <c r="J98" i="13"/>
  <c r="J97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I68" i="13"/>
  <c r="J68" i="13" s="1"/>
  <c r="J67" i="13"/>
  <c r="J66" i="13"/>
  <c r="J65" i="13"/>
  <c r="J64" i="13"/>
  <c r="J63" i="13"/>
  <c r="J62" i="13"/>
  <c r="J61" i="13"/>
  <c r="J60" i="13"/>
  <c r="J59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202" i="13" l="1"/>
  <c r="J206" i="13"/>
  <c r="J17" i="14"/>
  <c r="J200" i="13"/>
  <c r="J20" i="14" l="1"/>
  <c r="J21" i="14" s="1"/>
  <c r="J203" i="13"/>
  <c r="J204" i="13" s="1"/>
  <c r="J22" i="14" l="1"/>
  <c r="J24" i="14" s="1"/>
  <c r="J205" i="13"/>
  <c r="J207" i="13" s="1"/>
</calcChain>
</file>

<file path=xl/sharedStrings.xml><?xml version="1.0" encoding="utf-8"?>
<sst xmlns="http://schemas.openxmlformats.org/spreadsheetml/2006/main" count="1287" uniqueCount="378">
  <si>
    <t xml:space="preserve">  PROVEEDURIA</t>
  </si>
  <si>
    <t>ROSESA</t>
  </si>
  <si>
    <t>DE: SEGUNDO ROGER POLO CAMPOS</t>
  </si>
  <si>
    <t>RUC N° 10401415225</t>
  </si>
  <si>
    <t>PUERTOS DEL PACIFICO SA</t>
  </si>
  <si>
    <t>RUC</t>
  </si>
  <si>
    <t>CONTACTO</t>
  </si>
  <si>
    <t>FECHA</t>
  </si>
  <si>
    <t>TELEFONO</t>
  </si>
  <si>
    <t>(01) 429-7594</t>
  </si>
  <si>
    <t>LOCAL</t>
  </si>
  <si>
    <t>Muelle</t>
  </si>
  <si>
    <t>MONEDA</t>
  </si>
  <si>
    <t>SOLES</t>
  </si>
  <si>
    <t xml:space="preserve">ITEM </t>
  </si>
  <si>
    <t>DESCRIPCIÓN DEL MATERIAL</t>
  </si>
  <si>
    <t>TIPO DE VIVERES</t>
  </si>
  <si>
    <t>CANTIDAD</t>
  </si>
  <si>
    <t>U.M.</t>
  </si>
  <si>
    <t>VALOR  VENTA</t>
  </si>
  <si>
    <t>TOTAL S/</t>
  </si>
  <si>
    <t>CARNES</t>
  </si>
  <si>
    <t>Kg</t>
  </si>
  <si>
    <t>20</t>
  </si>
  <si>
    <t>Und</t>
  </si>
  <si>
    <t>30</t>
  </si>
  <si>
    <t>PLATANO DE SEDA</t>
  </si>
  <si>
    <t>FRUTAS</t>
  </si>
  <si>
    <t>10</t>
  </si>
  <si>
    <t>SANDIA</t>
  </si>
  <si>
    <t>PEPINILLO</t>
  </si>
  <si>
    <t>VERDURAS</t>
  </si>
  <si>
    <t>APIO</t>
  </si>
  <si>
    <t>4</t>
  </si>
  <si>
    <t>Atado</t>
  </si>
  <si>
    <t>40</t>
  </si>
  <si>
    <t>EMBUTIDOS</t>
  </si>
  <si>
    <t>2</t>
  </si>
  <si>
    <t>Pqt</t>
  </si>
  <si>
    <t>Lt</t>
  </si>
  <si>
    <t>8</t>
  </si>
  <si>
    <t>ABARROTES</t>
  </si>
  <si>
    <t>PASAS</t>
  </si>
  <si>
    <t>3</t>
  </si>
  <si>
    <t>1</t>
  </si>
  <si>
    <t>Saco</t>
  </si>
  <si>
    <t>Caja</t>
  </si>
  <si>
    <t>Bolsa</t>
  </si>
  <si>
    <t>50</t>
  </si>
  <si>
    <t>5</t>
  </si>
  <si>
    <t>6</t>
  </si>
  <si>
    <t xml:space="preserve">TOTAL </t>
  </si>
  <si>
    <t>Lugar de Entrega: Calle Carlos Concha N° 113 - Callao</t>
  </si>
  <si>
    <t>Despacho: 48 horas aprobada la cotización</t>
  </si>
  <si>
    <t>Forma de Pago: CREDITO 30 DIAS</t>
  </si>
  <si>
    <t xml:space="preserve">Cta Cte BCP MN   192-170689-280-40 </t>
  </si>
  <si>
    <t>VENDEDOR</t>
  </si>
  <si>
    <t>Celular</t>
  </si>
  <si>
    <t>e-mail</t>
  </si>
  <si>
    <t>100</t>
  </si>
  <si>
    <t>15</t>
  </si>
  <si>
    <t>CHULETA DE CHANCHO</t>
  </si>
  <si>
    <t>COSTILLA DE RES</t>
  </si>
  <si>
    <t>MANDARINA</t>
  </si>
  <si>
    <t>MARACUYA</t>
  </si>
  <si>
    <t>GRANADILLA</t>
  </si>
  <si>
    <t>UVA MORADA</t>
  </si>
  <si>
    <t>PERA</t>
  </si>
  <si>
    <t>MELOCOTON</t>
  </si>
  <si>
    <t>MELON</t>
  </si>
  <si>
    <t>70</t>
  </si>
  <si>
    <t>CEBOLLA</t>
  </si>
  <si>
    <t>ZANAHORIA</t>
  </si>
  <si>
    <t>TOMATE</t>
  </si>
  <si>
    <t>CHOCLO</t>
  </si>
  <si>
    <t>AJO PELADO</t>
  </si>
  <si>
    <t>CEBOLLA CHINA</t>
  </si>
  <si>
    <t>PORO</t>
  </si>
  <si>
    <t>CULANTRO</t>
  </si>
  <si>
    <t>AJI LIMO</t>
  </si>
  <si>
    <t>ALBACA</t>
  </si>
  <si>
    <t>ESPINACA</t>
  </si>
  <si>
    <t>KION</t>
  </si>
  <si>
    <t>HUACATAY</t>
  </si>
  <si>
    <t>Plancha</t>
  </si>
  <si>
    <t>Tambor</t>
  </si>
  <si>
    <t>AZUCAR SAN JACINTO X 50 KG</t>
  </si>
  <si>
    <t>Lata</t>
  </si>
  <si>
    <t>AJINOMOTO</t>
  </si>
  <si>
    <t>POLLO FRESCO ( 2.4 KG )</t>
  </si>
  <si>
    <t>CHURRASCO - PARRILLA</t>
  </si>
  <si>
    <t>BISTECK</t>
  </si>
  <si>
    <t>MONDONGO IMPORTADO</t>
  </si>
  <si>
    <t>PATA DE RES TROZADA</t>
  </si>
  <si>
    <t>CORAZON - PARRILLA</t>
  </si>
  <si>
    <t>COSTILLA DE CHANCHO</t>
  </si>
  <si>
    <t>PAPAYA</t>
  </si>
  <si>
    <t>PLATANO VERDE</t>
  </si>
  <si>
    <t>UVA VERDE</t>
  </si>
  <si>
    <t>200</t>
  </si>
  <si>
    <t>NARANJA PARA JUGO</t>
  </si>
  <si>
    <t>PLATANO DE LA ISLA</t>
  </si>
  <si>
    <t>PAPA BLANCA</t>
  </si>
  <si>
    <t>ZAPALLO MACRE</t>
  </si>
  <si>
    <t>AJI ESCABECHE</t>
  </si>
  <si>
    <t>LECHUGA ARREPOLLADA</t>
  </si>
  <si>
    <t>SALSA DE OSTION</t>
  </si>
  <si>
    <t>proveeduriarosesa@gmail.com</t>
  </si>
  <si>
    <t>PATO FRESCO</t>
  </si>
  <si>
    <t>LIMON ( 30 KG )</t>
  </si>
  <si>
    <t>HUEVOS LA CALERA</t>
  </si>
  <si>
    <t>PAN BLANCO UNION</t>
  </si>
  <si>
    <t>PAN INTEGRAL UNION</t>
  </si>
  <si>
    <t>MORTADELA LAMINADA CERDEÑA</t>
  </si>
  <si>
    <t>HOT DOG CERDEÑA</t>
  </si>
  <si>
    <t>QUESO FRESCO BONLE</t>
  </si>
  <si>
    <t>ARROZ EL GRAN CHALAN X 50 KG</t>
  </si>
  <si>
    <t>LECHE EVAPORADA GLORIA</t>
  </si>
  <si>
    <t>MERMELADA BARRIL TIMONEL</t>
  </si>
  <si>
    <t>DURAZNO TIMONEL</t>
  </si>
  <si>
    <t>CAIGUA</t>
  </si>
  <si>
    <t>LOMO FINO</t>
  </si>
  <si>
    <t>ASADO RUSO</t>
  </si>
  <si>
    <t>PALTA FUERTE</t>
  </si>
  <si>
    <t>FRESA EMBASADA</t>
  </si>
  <si>
    <t>NARANJA HUANDO</t>
  </si>
  <si>
    <t>PIÑA GOLDEN</t>
  </si>
  <si>
    <t>MANGO</t>
  </si>
  <si>
    <t>GALLINA FRESCA CRIOLLA</t>
  </si>
  <si>
    <t>HABAS FRESCAS</t>
  </si>
  <si>
    <t>CAMOTE AMARILLO</t>
  </si>
  <si>
    <t>FRIJOL VAINITA</t>
  </si>
  <si>
    <t>BROCOLI</t>
  </si>
  <si>
    <t>COLIFLOR</t>
  </si>
  <si>
    <t>LECHUGA AMERICANA</t>
  </si>
  <si>
    <t>JUGO SURTIDO DE CAJA GLORIA</t>
  </si>
  <si>
    <t>QUESO MANTECOSO</t>
  </si>
  <si>
    <t>BEBIDAS</t>
  </si>
  <si>
    <t>PAN-GALLETAS</t>
  </si>
  <si>
    <t>GUINDONDES</t>
  </si>
  <si>
    <t>MAIZ CANCHA SERRANA</t>
  </si>
  <si>
    <t>36</t>
  </si>
  <si>
    <t>PANQUITA SIBARITA</t>
  </si>
  <si>
    <t>MANI TOSTADO S/SAL</t>
  </si>
  <si>
    <t>PECANA PELADA</t>
  </si>
  <si>
    <t>AZUCAR  BLANCA</t>
  </si>
  <si>
    <t>SUSTANCIA DE PESCADO</t>
  </si>
  <si>
    <t>LACTEOS</t>
  </si>
  <si>
    <t>CACHEMA</t>
  </si>
  <si>
    <t>MIXTURA DE MARISCOS</t>
  </si>
  <si>
    <t>CANGREJO MORADO</t>
  </si>
  <si>
    <t>PESCADO-MARISCO</t>
  </si>
  <si>
    <t>7</t>
  </si>
  <si>
    <t>PULPO</t>
  </si>
  <si>
    <t xml:space="preserve">CORDERO </t>
  </si>
  <si>
    <t xml:space="preserve">CARNE DE CHANCHO SIN HUESO </t>
  </si>
  <si>
    <t>CARAMBOLA</t>
  </si>
  <si>
    <t>MAIZ MORADO</t>
  </si>
  <si>
    <t>MANZANA DE AGUA</t>
  </si>
  <si>
    <t>RABANO</t>
  </si>
  <si>
    <t>BETERRAGA</t>
  </si>
  <si>
    <t>CHICHARON DE PRENSA</t>
  </si>
  <si>
    <t>JAMON LAMINADA CERDEÑA</t>
  </si>
  <si>
    <t>TOCINO LAMINADO</t>
  </si>
  <si>
    <t>QUESO AMARILLO LAMINADO</t>
  </si>
  <si>
    <t>QUESO PARIA</t>
  </si>
  <si>
    <t xml:space="preserve">MILO LATA </t>
  </si>
  <si>
    <t xml:space="preserve">NESCAFE TRADICION </t>
  </si>
  <si>
    <t>ALBERJA PARTIDA</t>
  </si>
  <si>
    <t>MOSTANZA 1KG</t>
  </si>
  <si>
    <t>FILETE ATUN</t>
  </si>
  <si>
    <t>CALDO DE GALLINA</t>
  </si>
  <si>
    <t xml:space="preserve">CALDO DE CARNE </t>
  </si>
  <si>
    <t>AJI PANCA</t>
  </si>
  <si>
    <t>MAYONESA KG</t>
  </si>
  <si>
    <t>CHUÑO</t>
  </si>
  <si>
    <t>MOTE</t>
  </si>
  <si>
    <t>HARINA PREPARADA ( FAVORITA )</t>
  </si>
  <si>
    <t>SAL</t>
  </si>
  <si>
    <t>SALSA DE TOMATE POMAROLA</t>
  </si>
  <si>
    <t>SEMOLA INCA</t>
  </si>
  <si>
    <t>LENTEJA PARDA</t>
  </si>
  <si>
    <t>CHITA</t>
  </si>
  <si>
    <t>CABRILLA MEDIANA</t>
  </si>
  <si>
    <t>No Gravado</t>
  </si>
  <si>
    <t>Gravado</t>
  </si>
  <si>
    <t>IGV</t>
  </si>
  <si>
    <t>Total</t>
  </si>
  <si>
    <t>AYUDIN EN POTE</t>
  </si>
  <si>
    <t>BOLSAS DE BASURA GRANDES</t>
  </si>
  <si>
    <t>CARRETE DE BOLSAS TRANSPARENTES GRANDES</t>
  </si>
  <si>
    <t>CARRETE DE BOLSAS TRANSPARENTES MEDIANAS</t>
  </si>
  <si>
    <t>JABONES GRANDES  SURTIDO</t>
  </si>
  <si>
    <t>LEJIA</t>
  </si>
  <si>
    <t>LIMPIATODO</t>
  </si>
  <si>
    <t>MATAMOSCAS</t>
  </si>
  <si>
    <t>PAPEL HIGIENICO</t>
  </si>
  <si>
    <t>TRAPEADORES</t>
  </si>
  <si>
    <t>AMBIENTADORES</t>
  </si>
  <si>
    <t>LIMPIEZA</t>
  </si>
  <si>
    <t>Planchas</t>
  </si>
  <si>
    <t xml:space="preserve">ESCOBAS DE PLASTICO </t>
  </si>
  <si>
    <t>GORRO PARA COCINERO</t>
  </si>
  <si>
    <t xml:space="preserve">MANDILES PARA COCINA </t>
  </si>
  <si>
    <t xml:space="preserve">TRAPOS AMARILLOS </t>
  </si>
  <si>
    <t>PALOS DE DIENTES</t>
  </si>
  <si>
    <t>MENAJERIA</t>
  </si>
  <si>
    <t>DETERGENTE BOLIVAR ( Bolsa 9 Kg )</t>
  </si>
  <si>
    <t>Gln</t>
  </si>
  <si>
    <t>CUCHARAS DE TE HOTELEROS ( Pqt x 12 und ) marca Facusa</t>
  </si>
  <si>
    <t>CUCHARAS SOPERAS HOTELERAS ( Pqt x 12 und ) marca Facusa</t>
  </si>
  <si>
    <t>CUCHILLO MEDIANO PARA COCINA marca Facusa</t>
  </si>
  <si>
    <t>TENEDORES HOTELEROS ( Pqt x 12 und ) marca Facusa</t>
  </si>
  <si>
    <t>PALO DE CHUSO FINOS ( Pqt x 100 und )</t>
  </si>
  <si>
    <t>VASOS DESCARTABLES  GRANDE ( Pqt x 50 und )</t>
  </si>
  <si>
    <t>PASTA DENTA COLGATE GRANDE ( pack x 6 und )</t>
  </si>
  <si>
    <t>Pack</t>
  </si>
  <si>
    <t>CEPILLO DENTAL DENTO ( caja 24 und )</t>
  </si>
  <si>
    <t>PRESTOBARBA DE 3 HOJAS ( pqt x 10 und )</t>
  </si>
  <si>
    <t>60</t>
  </si>
  <si>
    <t>80</t>
  </si>
  <si>
    <t>1.5</t>
  </si>
  <si>
    <t>E/P    ATUNERAS</t>
  </si>
  <si>
    <t>COTIZACIÓN PROPUESTA</t>
  </si>
  <si>
    <t>Ney Mejia</t>
  </si>
  <si>
    <t>Referencia: Flota Atunera</t>
  </si>
  <si>
    <t>Proveeduria</t>
  </si>
  <si>
    <t>Neto</t>
  </si>
  <si>
    <t>983-268-274</t>
  </si>
  <si>
    <t>Rosa Marina Claro Castillo</t>
  </si>
  <si>
    <t>AGUA MINERAL CAJA ( X 20 LT )</t>
  </si>
  <si>
    <t>BOLSA CHEQUERA BLANCA GRANDE</t>
  </si>
  <si>
    <t>CUCHARON DE MADERA</t>
  </si>
  <si>
    <t>PAPEL ALUMINIO</t>
  </si>
  <si>
    <t>MILANESA DE POLLO</t>
  </si>
  <si>
    <t>MANZANA ISRAEL</t>
  </si>
  <si>
    <t>CHIRIMOYA</t>
  </si>
  <si>
    <t>CHINCHO</t>
  </si>
  <si>
    <t>QUESO CREMA</t>
  </si>
  <si>
    <t>WANTAN</t>
  </si>
  <si>
    <t>MERO</t>
  </si>
  <si>
    <t>CALAMAR</t>
  </si>
  <si>
    <t>GALLETA OREO</t>
  </si>
  <si>
    <t>GALLETA CASINO</t>
  </si>
  <si>
    <t>AJI TABASCO</t>
  </si>
  <si>
    <t>FREJOL PANAMITO</t>
  </si>
  <si>
    <t>FREJOL CANARIO</t>
  </si>
  <si>
    <t>HARINA PASTELERA</t>
  </si>
  <si>
    <t>SOYA</t>
  </si>
  <si>
    <t>GRANOLA</t>
  </si>
  <si>
    <t>CHANCACA</t>
  </si>
  <si>
    <t>Frasco</t>
  </si>
  <si>
    <t>Gramo</t>
  </si>
  <si>
    <t>MOLLEJA LIMPIA</t>
  </si>
  <si>
    <t>35</t>
  </si>
  <si>
    <t>CAMU CAMU</t>
  </si>
  <si>
    <t>PICAHAYA</t>
  </si>
  <si>
    <t>PAPA AMARILLA (HUAMANTANGA/PERUANITA/HUEVO INDIO)</t>
  </si>
  <si>
    <t>25</t>
  </si>
  <si>
    <t>PIMIENTO ROJO / VERDE</t>
  </si>
  <si>
    <t>ALBERJA S/ CASCARA</t>
  </si>
  <si>
    <t>ROCOTO GRANDE</t>
  </si>
  <si>
    <t>YUCA AMARILLA GRANDE</t>
  </si>
  <si>
    <t>TOMILLO AROMATICO</t>
  </si>
  <si>
    <t>FREJOL CHINO</t>
  </si>
  <si>
    <t>OLANTAO</t>
  </si>
  <si>
    <t>CHORIZO PARRILLERO ARTESANAL GENOVESSA</t>
  </si>
  <si>
    <t>QUESO MOZARELLA</t>
  </si>
  <si>
    <t>MANTEQUILLA GLORIA 400 GR</t>
  </si>
  <si>
    <t>LECHE CONDENSADA NATURAL/FRESA/MARUYA</t>
  </si>
  <si>
    <t>HELADO TAMBOR D´ONOFRIO 5 LT</t>
  </si>
  <si>
    <t>YOGURT GRIEGO NATURA</t>
  </si>
  <si>
    <t>YOGURT (3FRESA/2LUCUMA/1GUANABANA)</t>
  </si>
  <si>
    <t>GASEOSA 3 LTS SURTIDA INCA KOLA</t>
  </si>
  <si>
    <t>GASEOSA INCA KOLA 450 ML ( X 12 UND )</t>
  </si>
  <si>
    <t>BISCOCHO FRUTADO</t>
  </si>
  <si>
    <t>TOSTADO</t>
  </si>
  <si>
    <t>CHIFLE</t>
  </si>
  <si>
    <t>GALLETA TENTACION</t>
  </si>
  <si>
    <t>GALLETA RITZ C/QUESO</t>
  </si>
  <si>
    <t>GALLETA MOROCHA</t>
  </si>
  <si>
    <t>GELATINA SURTINDA - FRESA</t>
  </si>
  <si>
    <t>HIERVA LUISA/MENTA/TE NARANJA/MUÑA</t>
  </si>
  <si>
    <t>SALSA DE SOYA</t>
  </si>
  <si>
    <t>CULANTRO MOLIDO</t>
  </si>
  <si>
    <t>FIDEO CHINO</t>
  </si>
  <si>
    <t>ROCOTO SALSA TREZA</t>
  </si>
  <si>
    <t>AJI AMARILLO EN PASTA</t>
  </si>
  <si>
    <t>PAPICRA EN POLVO</t>
  </si>
  <si>
    <t>COCO RAYADO</t>
  </si>
  <si>
    <t>PAPA SECA</t>
  </si>
  <si>
    <t>POCHE DE HABAS</t>
  </si>
  <si>
    <t>MAYSENA DYURYEA</t>
  </si>
  <si>
    <t>SPAGUETTI</t>
  </si>
  <si>
    <t>LAPA</t>
  </si>
  <si>
    <t>PAMPANITO</t>
  </si>
  <si>
    <t>LANGOSTINO</t>
  </si>
  <si>
    <t>PEJERREY</t>
  </si>
  <si>
    <t>YUYO</t>
  </si>
  <si>
    <t>4.5</t>
  </si>
  <si>
    <t>AGUA MINERAL 1/2 LT</t>
  </si>
  <si>
    <t>47</t>
  </si>
  <si>
    <t>OCEANO SEAFOOD SA</t>
  </si>
  <si>
    <t>E/P    ATUNERA</t>
  </si>
  <si>
    <t xml:space="preserve">LIMON </t>
  </si>
  <si>
    <t>PAN BLANCO</t>
  </si>
  <si>
    <t>PAN HAMBURGUESA</t>
  </si>
  <si>
    <t xml:space="preserve">  </t>
  </si>
  <si>
    <t>Flota Atunera</t>
  </si>
  <si>
    <t>ROCOTO</t>
  </si>
  <si>
    <t>MAYONESA</t>
  </si>
  <si>
    <t>HOT DOG</t>
  </si>
  <si>
    <t>0.5</t>
  </si>
  <si>
    <t>QUESO LAMINADO DAMBO</t>
  </si>
  <si>
    <t>NESCAFE TRADICIONAL 500 gr</t>
  </si>
  <si>
    <t>AZUCAR x 4 KG</t>
  </si>
  <si>
    <t>Agua Mineral ( caja x 20Lt )</t>
  </si>
  <si>
    <t>AGUA-BEBIDAS</t>
  </si>
  <si>
    <t>CHICHA DE JORA</t>
  </si>
  <si>
    <t>SALCHICHA HUACHANA</t>
  </si>
  <si>
    <t>LECHE AZUL GLORIA</t>
  </si>
  <si>
    <t>MONDONGO</t>
  </si>
  <si>
    <t>ATUN FILETE</t>
  </si>
  <si>
    <t>JAMON INGLES LAMINADO</t>
  </si>
  <si>
    <t>PIÑA</t>
  </si>
  <si>
    <t>PEREJIL</t>
  </si>
  <si>
    <t>ACEITE CAPRI X 1LT</t>
  </si>
  <si>
    <t>0</t>
  </si>
  <si>
    <t>ARROZ X 5KG</t>
  </si>
  <si>
    <t>Tarros</t>
  </si>
  <si>
    <t>ALBERJA c/CASCARA</t>
  </si>
  <si>
    <t>VERDURA</t>
  </si>
  <si>
    <t>YUCA</t>
  </si>
  <si>
    <t>COTIZACIÓN 123 - 2019</t>
  </si>
  <si>
    <t>PAPA AMARILLA</t>
  </si>
  <si>
    <t>ALBAHACA</t>
  </si>
  <si>
    <t>CABRILLA</t>
  </si>
  <si>
    <t>PESCADO</t>
  </si>
  <si>
    <t>PAN YEMA ( 25 UND )</t>
  </si>
  <si>
    <t xml:space="preserve">HUESO CARNUDO </t>
  </si>
  <si>
    <t>E/P    ALTAR 6</t>
  </si>
  <si>
    <t>GREAT SOUTHERN FISHERIES LTD</t>
  </si>
  <si>
    <t>TAX CODE</t>
  </si>
  <si>
    <t>ICA 12619/2017</t>
  </si>
  <si>
    <t>ADDRESS</t>
  </si>
  <si>
    <t>AVARUA, RAROTONGA, COOK ISLANDS</t>
  </si>
  <si>
    <t xml:space="preserve">Forma de Pago: </t>
  </si>
  <si>
    <t>Fruta</t>
  </si>
  <si>
    <t>RUC N° 20605503048</t>
  </si>
  <si>
    <t xml:space="preserve">                         E.I.R.L</t>
  </si>
  <si>
    <t>Cta Cte BCP MN   192-2649965-0-21</t>
  </si>
  <si>
    <t>Seco</t>
  </si>
  <si>
    <t>kg</t>
  </si>
  <si>
    <t>Verdura</t>
  </si>
  <si>
    <t>Papa Rosada</t>
  </si>
  <si>
    <t>Chuleta de Chancho</t>
  </si>
  <si>
    <t>Carnes</t>
  </si>
  <si>
    <t>Carlos Cerpa</t>
  </si>
  <si>
    <t>Platano de Seda</t>
  </si>
  <si>
    <t>Palta</t>
  </si>
  <si>
    <t>Huevo</t>
  </si>
  <si>
    <t>Choclo</t>
  </si>
  <si>
    <t>Yogurt</t>
  </si>
  <si>
    <t>Pan Molde Blanco</t>
  </si>
  <si>
    <t>Pan Galleta</t>
  </si>
  <si>
    <t>Bebidas</t>
  </si>
  <si>
    <t>Azucar</t>
  </si>
  <si>
    <t>Pollo</t>
  </si>
  <si>
    <t>Tomate</t>
  </si>
  <si>
    <t>Galleta Oreo</t>
  </si>
  <si>
    <t>Pescado - Mariscos</t>
  </si>
  <si>
    <t>Filete de Merluza</t>
  </si>
  <si>
    <t>Gaseosa Personal</t>
  </si>
  <si>
    <t>Referencia: Semana 15 - EP Altar 6</t>
  </si>
  <si>
    <t>COTIZACIÓN 212 - 2020</t>
  </si>
  <si>
    <t>SEMANA 15</t>
  </si>
  <si>
    <t>Limón</t>
  </si>
  <si>
    <t>Hot Dog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</si>
</sst>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S/&quot;* #,##0.00_ ;_ &quot;S/&quot;* \-#,##0.00_ ;_ &quot;S/&quot;* &quot;-&quot;??_ ;_ @_ "/>
    <numFmt numFmtId="43" formatCode="_ * #,##0.00_ ;_ * \-#,##0.00_ ;_ * &quot;-&quot;??_ ;_ @_ "/>
    <numFmt numFmtId="164" formatCode="_ * #,##0.0000_ ;_ * \-#,##0.0000_ ;_ * &quot;-&quot;??_ ;_ @_ "/>
    <numFmt numFmtId="165" formatCode="_ [$S/.-280A]\ * #,##0.00_ ;_ [$S/.-280A]\ * \-#,##0.00_ ;_ [$S/.-280A]\ * &quot;-&quot;??_ ;_ @_ "/>
    <numFmt numFmtId="169" formatCode="_ * #,##0.00_ ;_ * \-#,##0.00_ ;_ * &quot;-&quot;??_ ;_ @_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mbria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b/>
      <u/>
      <sz val="20"/>
      <color theme="10"/>
      <name val="Cambria"/>
      <family val="1"/>
    </font>
    <font>
      <b/>
      <i/>
      <sz val="11"/>
      <color theme="1"/>
      <name val="Calibri"/>
      <family val="2"/>
      <scheme val="minor"/>
    </font>
    <font>
      <b/>
      <u/>
      <sz val="22"/>
      <color theme="1"/>
      <name val="Eras Medium ITC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2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236">
    <xf numFmtId="0" fontId="0" fillId="0" borderId="0" xfId="0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1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43" fontId="16" fillId="0" borderId="1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6" fillId="0" borderId="1" xfId="0" applyFont="1" applyBorder="1" applyAlignment="1">
      <alignment vertical="center"/>
    </xf>
    <xf numFmtId="164" fontId="1" fillId="0" borderId="1" xfId="1" applyNumberFormat="1" applyBorder="1" applyAlignment="1">
      <alignment vertical="center"/>
    </xf>
    <xf numFmtId="0" fontId="0" fillId="0" borderId="1" xfId="0" applyBorder="1"/>
    <xf numFmtId="0" fontId="16" fillId="0" borderId="4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16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43" fontId="0" fillId="0" borderId="1" xfId="1" applyFont="1" applyBorder="1"/>
    <xf numFmtId="0" fontId="21" fillId="0" borderId="1" xfId="0" applyFont="1" applyBorder="1"/>
    <xf numFmtId="43" fontId="21" fillId="0" borderId="1" xfId="1" applyFont="1" applyBorder="1"/>
    <xf numFmtId="43" fontId="0" fillId="0" borderId="0" xfId="0" applyNumberFormat="1"/>
    <xf numFmtId="0" fontId="18" fillId="0" borderId="0" xfId="0" applyFont="1"/>
    <xf numFmtId="0" fontId="16" fillId="2" borderId="2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16" fillId="2" borderId="1" xfId="1" applyNumberFormat="1" applyFont="1" applyFill="1" applyBorder="1" applyAlignment="1">
      <alignment vertical="center"/>
    </xf>
    <xf numFmtId="43" fontId="16" fillId="2" borderId="1" xfId="1" applyFont="1" applyFill="1" applyBorder="1" applyAlignment="1">
      <alignment vertical="center"/>
    </xf>
    <xf numFmtId="0" fontId="21" fillId="2" borderId="1" xfId="0" applyFont="1" applyFill="1" applyBorder="1"/>
    <xf numFmtId="43" fontId="21" fillId="2" borderId="1" xfId="1" applyFont="1" applyFill="1" applyBorder="1"/>
    <xf numFmtId="0" fontId="23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164" fontId="16" fillId="0" borderId="1" xfId="1" applyNumberFormat="1" applyFont="1" applyFill="1" applyBorder="1" applyAlignment="1">
      <alignment vertical="center"/>
    </xf>
    <xf numFmtId="43" fontId="16" fillId="0" borderId="1" xfId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43" fontId="0" fillId="0" borderId="0" xfId="0" applyNumberFormat="1" applyFill="1"/>
    <xf numFmtId="164" fontId="16" fillId="0" borderId="1" xfId="8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5" fontId="16" fillId="0" borderId="1" xfId="0" applyNumberFormat="1" applyFont="1" applyFill="1" applyBorder="1" applyAlignment="1">
      <alignment horizontal="right" vertical="center"/>
    </xf>
    <xf numFmtId="165" fontId="0" fillId="0" borderId="0" xfId="0" applyNumberFormat="1" applyFill="1"/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0" fillId="0" borderId="1" xfId="0" applyFill="1" applyBorder="1"/>
    <xf numFmtId="43" fontId="0" fillId="0" borderId="1" xfId="1" applyFont="1" applyFill="1" applyBorder="1"/>
    <xf numFmtId="0" fontId="21" fillId="0" borderId="1" xfId="0" applyFont="1" applyFill="1" applyBorder="1"/>
    <xf numFmtId="43" fontId="21" fillId="0" borderId="1" xfId="1" applyFont="1" applyFill="1" applyBorder="1"/>
    <xf numFmtId="0" fontId="18" fillId="0" borderId="0" xfId="0" applyFont="1" applyFill="1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9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0" fillId="0" borderId="0" xfId="0" applyFill="1"/>
    <xf numFmtId="0" fontId="0" fillId="0" borderId="2" xfId="0" applyFill="1" applyBorder="1" applyAlignment="1">
      <alignment vertical="center"/>
    </xf>
    <xf numFmtId="0" fontId="0" fillId="0" borderId="1" xfId="0" applyBorder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9" applyNumberFormat="1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164" fontId="16" fillId="0" borderId="1" xfId="2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43" fontId="16" fillId="0" borderId="1" xfId="27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11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5" fontId="16" fillId="0" borderId="1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18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0" xfId="0" applyFill="1"/>
    <xf numFmtId="0" fontId="0" fillId="0" borderId="6" xfId="0" applyFill="1" applyBorder="1" applyAlignment="1">
      <alignment vertical="center"/>
    </xf>
    <xf numFmtId="0" fontId="3" fillId="0" borderId="0" xfId="0" applyFont="1" applyFill="1" applyAlignment="1">
      <alignment horizontal="left"/>
    </xf>
    <xf numFmtId="43" fontId="16" fillId="0" borderId="1" xfId="27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3" fontId="17" fillId="0" borderId="0" xfId="1" applyFont="1" applyFill="1" applyAlignment="1">
      <alignment horizontal="center"/>
    </xf>
    <xf numFmtId="44" fontId="0" fillId="0" borderId="0" xfId="0" applyNumberFormat="1" applyFill="1"/>
    <xf numFmtId="0" fontId="1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3" fontId="16" fillId="0" borderId="1" xfId="18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0" xfId="0" applyFill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43" fontId="16" fillId="0" borderId="1" xfId="197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0" xfId="0" applyFill="1"/>
    <xf numFmtId="0" fontId="0" fillId="0" borderId="6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3" fontId="16" fillId="0" borderId="1" xfId="180" applyFont="1" applyBorder="1" applyAlignment="1">
      <alignment vertical="center"/>
    </xf>
    <xf numFmtId="0" fontId="0" fillId="0" borderId="0" xfId="0" applyFill="1"/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0" fillId="0" borderId="0" xfId="2" applyFont="1" applyFill="1" applyAlignment="1" applyProtection="1">
      <alignment horizontal="center" vertical="center"/>
    </xf>
    <xf numFmtId="14" fontId="8" fillId="0" borderId="2" xfId="2" applyNumberFormat="1" applyFill="1" applyBorder="1" applyAlignment="1" applyProtection="1">
      <alignment horizontal="center"/>
    </xf>
    <xf numFmtId="14" fontId="19" fillId="0" borderId="4" xfId="2" applyNumberFormat="1" applyFont="1" applyFill="1" applyBorder="1" applyAlignment="1" applyProtection="1">
      <alignment horizontal="center"/>
    </xf>
    <xf numFmtId="14" fontId="19" fillId="0" borderId="3" xfId="2" applyNumberFormat="1" applyFont="1" applyFill="1" applyBorder="1" applyAlignment="1" applyProtection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4" fontId="8" fillId="0" borderId="2" xfId="2" applyNumberFormat="1" applyBorder="1" applyAlignment="1" applyProtection="1">
      <alignment horizontal="center"/>
    </xf>
    <xf numFmtId="14" fontId="19" fillId="0" borderId="4" xfId="2" applyNumberFormat="1" applyFont="1" applyBorder="1" applyAlignment="1" applyProtection="1">
      <alignment horizontal="center"/>
    </xf>
    <xf numFmtId="14" fontId="19" fillId="0" borderId="3" xfId="2" applyNumberFormat="1" applyFont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0" fillId="0" borderId="0" xfId="2" applyFont="1" applyAlignment="1" applyProtection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vertical="center"/>
    </xf>
    <xf numFmtId="169" fontId="16" fillId="0" borderId="1" xfId="537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169" fontId="16" fillId="0" borderId="1" xfId="503" applyFont="1" applyBorder="1" applyAlignment="1">
      <alignment vertical="center"/>
    </xf>
  </cellXfs>
  <cellStyles count="623">
    <cellStyle name="Hipervínculo" xfId="2" builtinId="8"/>
    <cellStyle name="Millares" xfId="1" builtinId="3"/>
    <cellStyle name="Millares 10" xfId="28" xr:uid="{0A79E90F-CE28-4B58-9372-5B9923C43903}"/>
    <cellStyle name="Millares 10 2" xfId="79" xr:uid="{C1CA953B-A7BE-42C5-B66C-996D138ABCF9}"/>
    <cellStyle name="Millares 10 2 2" xfId="181" xr:uid="{5FECFD54-AD0C-454F-865C-E6CA1FF4A0ED}"/>
    <cellStyle name="Millares 10 2 2 2" xfId="487" xr:uid="{78A66EDA-D0DB-44F2-A743-3C4678C6C7EB}"/>
    <cellStyle name="Millares 10 2 3" xfId="283" xr:uid="{8156D189-EA46-4070-9633-DD567CDACFAD}"/>
    <cellStyle name="Millares 10 2 3 2" xfId="589" xr:uid="{93158CEA-7131-4F73-A6FD-6074F3E24658}"/>
    <cellStyle name="Millares 10 2 4" xfId="385" xr:uid="{32ADDF4C-9480-4187-AB01-CBC0D4278B78}"/>
    <cellStyle name="Millares 10 3" xfId="130" xr:uid="{50D2AD3A-2AB0-4B3E-89A4-A982B35355FD}"/>
    <cellStyle name="Millares 10 3 2" xfId="436" xr:uid="{9EE5BE19-1696-44E8-8CC0-197BB6C642BF}"/>
    <cellStyle name="Millares 10 4" xfId="232" xr:uid="{4BEFFB7D-F066-4DA5-827E-2723D445ED06}"/>
    <cellStyle name="Millares 10 4 2" xfId="538" xr:uid="{32EFD7AE-24C3-44FD-9C58-EC86FA0524E6}"/>
    <cellStyle name="Millares 10 5" xfId="334" xr:uid="{B3B4603A-B262-4E3A-B082-EF11CE8BE513}"/>
    <cellStyle name="Millares 11" xfId="45" xr:uid="{CA33692F-DD4D-41E7-AF1B-D67DE79EC829}"/>
    <cellStyle name="Millares 11 2" xfId="96" xr:uid="{5127F21E-3959-499F-A197-CF8022483BA4}"/>
    <cellStyle name="Millares 11 2 2" xfId="198" xr:uid="{F1D1D34A-1855-434C-B31B-821BFE7DB8F1}"/>
    <cellStyle name="Millares 11 2 2 2" xfId="504" xr:uid="{1155CDF7-4617-4B32-982F-105E7E2BB48A}"/>
    <cellStyle name="Millares 11 2 3" xfId="300" xr:uid="{09331CBC-6408-41F9-97E9-B11960AE5598}"/>
    <cellStyle name="Millares 11 2 3 2" xfId="606" xr:uid="{7826E39E-D649-4AEE-806A-CCA8670207AE}"/>
    <cellStyle name="Millares 11 2 4" xfId="402" xr:uid="{3A51EA4C-F7B8-4CDB-A273-132356FDAAF2}"/>
    <cellStyle name="Millares 11 3" xfId="147" xr:uid="{001DB1C5-3744-482C-8FC8-C9D202B67800}"/>
    <cellStyle name="Millares 11 3 2" xfId="453" xr:uid="{46FED605-8BDE-4748-9254-610FA24D6C13}"/>
    <cellStyle name="Millares 11 4" xfId="249" xr:uid="{E6D13E26-99A6-4D48-9CEC-3A02843951AA}"/>
    <cellStyle name="Millares 11 4 2" xfId="555" xr:uid="{11BD90A0-DC3C-4E5B-9E1D-1F5BB2F6C63A}"/>
    <cellStyle name="Millares 11 5" xfId="351" xr:uid="{34283758-DC84-4B9D-822D-40C795964E9F}"/>
    <cellStyle name="Millares 12" xfId="62" xr:uid="{F744BBCE-5943-44EA-83BA-7C4738B7013A}"/>
    <cellStyle name="Millares 12 2" xfId="164" xr:uid="{8197F657-46F2-4DB4-AEF2-1484AC83EA4E}"/>
    <cellStyle name="Millares 12 2 2" xfId="470" xr:uid="{3E88EBC8-5F55-4A1B-9EED-5EA0E46587E6}"/>
    <cellStyle name="Millares 12 3" xfId="266" xr:uid="{E354E116-9055-405B-8F97-FC8551FCF151}"/>
    <cellStyle name="Millares 12 3 2" xfId="572" xr:uid="{69D112BB-323E-47CD-B079-156073D80C97}"/>
    <cellStyle name="Millares 12 4" xfId="368" xr:uid="{0D17E2F2-A718-4185-9B4A-B42942FFF078}"/>
    <cellStyle name="Millares 13" xfId="113" xr:uid="{F591843B-E111-4331-B287-DC0781952984}"/>
    <cellStyle name="Millares 13 2" xfId="419" xr:uid="{C624E68D-DCA7-49A7-B731-B9CBE50E800C}"/>
    <cellStyle name="Millares 14" xfId="215" xr:uid="{AD60A108-3647-461A-B4C6-0FB09AE8A6A6}"/>
    <cellStyle name="Millares 14 2" xfId="521" xr:uid="{E6DD8467-AFC6-4F18-B2B9-87A5DFF716FC}"/>
    <cellStyle name="Millares 15" xfId="317" xr:uid="{943AF10B-7C03-4ACB-B705-03ED4D325EB5}"/>
    <cellStyle name="Millares 2" xfId="3" xr:uid="{0ADC95CA-6D00-4FD6-A38B-0FA2DC0B8256}"/>
    <cellStyle name="Millares 2 10" xfId="216" xr:uid="{3D38D42E-5DA2-4DD2-B7E8-C1EF038E63C2}"/>
    <cellStyle name="Millares 2 10 2" xfId="522" xr:uid="{B3FF6D88-D10B-4D2A-AFC3-DF60BF7687A0}"/>
    <cellStyle name="Millares 2 11" xfId="318" xr:uid="{847DEF0B-11E2-43A0-97D4-D9103970D0F5}"/>
    <cellStyle name="Millares 2 2" xfId="5" xr:uid="{06633726-F153-4415-AE91-3D836E0C2CA9}"/>
    <cellStyle name="Millares 2 2 2" xfId="21" xr:uid="{642E2602-F205-4F0B-A904-3C5D7B505ED6}"/>
    <cellStyle name="Millares 2 2 2 2" xfId="38" xr:uid="{39CDE4A8-D10D-4598-A933-0F70BA58E5A2}"/>
    <cellStyle name="Millares 2 2 2 2 2" xfId="89" xr:uid="{F8B1383A-B2D2-47A7-93F8-77CEA260A9EC}"/>
    <cellStyle name="Millares 2 2 2 2 2 2" xfId="191" xr:uid="{E95BE932-CC88-43BC-A5BC-DDECECCDB687}"/>
    <cellStyle name="Millares 2 2 2 2 2 2 2" xfId="497" xr:uid="{EEE03933-6C3E-458F-A7FC-9BE0CD4AB6BF}"/>
    <cellStyle name="Millares 2 2 2 2 2 3" xfId="293" xr:uid="{564124C8-A6FF-4957-BF02-06CC5EF4EEA7}"/>
    <cellStyle name="Millares 2 2 2 2 2 3 2" xfId="599" xr:uid="{42C2C6F0-F764-4D76-BD1E-A621B5B05E14}"/>
    <cellStyle name="Millares 2 2 2 2 2 4" xfId="395" xr:uid="{14DE421D-056A-4B01-A78D-C000DF4D084A}"/>
    <cellStyle name="Millares 2 2 2 2 3" xfId="140" xr:uid="{797B7AEA-CA7D-4BC0-B899-6CE6D1C346A5}"/>
    <cellStyle name="Millares 2 2 2 2 3 2" xfId="446" xr:uid="{57B22D1F-3675-4B72-9C0E-A31C68E2DF9A}"/>
    <cellStyle name="Millares 2 2 2 2 4" xfId="242" xr:uid="{5522DA65-6BC7-4883-9AA3-B60E574A62CC}"/>
    <cellStyle name="Millares 2 2 2 2 4 2" xfId="548" xr:uid="{A50AFC5E-2033-4347-8413-F3971AA08FB6}"/>
    <cellStyle name="Millares 2 2 2 2 5" xfId="344" xr:uid="{E1EFE59C-E6C5-4B59-8DA1-8EEE91BDA80A}"/>
    <cellStyle name="Millares 2 2 2 3" xfId="55" xr:uid="{E13E2A8F-F4BA-4638-8A92-DFDF56CF462F}"/>
    <cellStyle name="Millares 2 2 2 3 2" xfId="106" xr:uid="{7004402C-5396-4F9A-B6CE-563392A99B1D}"/>
    <cellStyle name="Millares 2 2 2 3 2 2" xfId="208" xr:uid="{3116196D-CA5A-4AC9-A92F-3D0504CC070E}"/>
    <cellStyle name="Millares 2 2 2 3 2 2 2" xfId="514" xr:uid="{80071C54-6F42-40C7-8B1C-6E06850E439D}"/>
    <cellStyle name="Millares 2 2 2 3 2 3" xfId="310" xr:uid="{C866527A-612E-49A8-AEF1-EF7A401BA46F}"/>
    <cellStyle name="Millares 2 2 2 3 2 3 2" xfId="616" xr:uid="{152D442F-6CE2-47B4-B3C8-ED9860807968}"/>
    <cellStyle name="Millares 2 2 2 3 2 4" xfId="412" xr:uid="{79FD5433-A765-4FC1-BDFB-B18D00BE1A3C}"/>
    <cellStyle name="Millares 2 2 2 3 3" xfId="157" xr:uid="{7E7B4B68-4700-46F2-A936-F73E688EDDCB}"/>
    <cellStyle name="Millares 2 2 2 3 3 2" xfId="463" xr:uid="{A19EEC4B-6427-4CDE-9BDC-5B5539A5D2E6}"/>
    <cellStyle name="Millares 2 2 2 3 4" xfId="259" xr:uid="{02C62034-5433-48A2-89A4-9E9910073D18}"/>
    <cellStyle name="Millares 2 2 2 3 4 2" xfId="565" xr:uid="{BBF50E34-4FB9-4344-9243-72544C74A20F}"/>
    <cellStyle name="Millares 2 2 2 3 5" xfId="361" xr:uid="{F8DE371D-1E14-4239-8CCB-16EFCD3778AA}"/>
    <cellStyle name="Millares 2 2 2 4" xfId="72" xr:uid="{86E57C29-EF79-440F-A091-FBB30E9D0393}"/>
    <cellStyle name="Millares 2 2 2 4 2" xfId="174" xr:uid="{9E3CF862-FD53-4E95-A161-EA4F9257582B}"/>
    <cellStyle name="Millares 2 2 2 4 2 2" xfId="480" xr:uid="{9D60E55B-94AB-4FF7-B41B-BED468A393B3}"/>
    <cellStyle name="Millares 2 2 2 4 3" xfId="276" xr:uid="{D2EA3A34-9193-4D1D-9C18-D87685B7A065}"/>
    <cellStyle name="Millares 2 2 2 4 3 2" xfId="582" xr:uid="{3E10F84B-4FB1-4F81-ADB5-94AA4381E371}"/>
    <cellStyle name="Millares 2 2 2 4 4" xfId="378" xr:uid="{EA6C0C4E-8DE4-46C8-A752-76B761383847}"/>
    <cellStyle name="Millares 2 2 2 5" xfId="123" xr:uid="{8A52931A-FDBF-47A8-B12E-EDB45EAE4661}"/>
    <cellStyle name="Millares 2 2 2 5 2" xfId="429" xr:uid="{7C7479CD-4CCF-4E9F-8B54-3AF564EEF0C4}"/>
    <cellStyle name="Millares 2 2 2 6" xfId="225" xr:uid="{0546C26D-6DCD-4833-930F-6B9E821C1979}"/>
    <cellStyle name="Millares 2 2 2 6 2" xfId="531" xr:uid="{7C497994-F74C-44E3-8B01-22B56B9DF4A9}"/>
    <cellStyle name="Millares 2 2 2 7" xfId="327" xr:uid="{620FB7D1-CFA2-4580-ACA2-95DCB451D79F}"/>
    <cellStyle name="Millares 2 2 3" xfId="31" xr:uid="{4173860C-394B-4CD3-AD02-365A3B2A2463}"/>
    <cellStyle name="Millares 2 2 3 2" xfId="82" xr:uid="{80A8A9AC-31AC-4EB3-94A3-26E62757FF8B}"/>
    <cellStyle name="Millares 2 2 3 2 2" xfId="184" xr:uid="{A427D7E6-824A-4952-8AB6-6E0AD1004807}"/>
    <cellStyle name="Millares 2 2 3 2 2 2" xfId="490" xr:uid="{9ECC2CC6-4918-4695-84C5-7F1A960628E2}"/>
    <cellStyle name="Millares 2 2 3 2 3" xfId="286" xr:uid="{BE05FB15-C9A1-4072-B0A2-2D79705223C9}"/>
    <cellStyle name="Millares 2 2 3 2 3 2" xfId="592" xr:uid="{21323C4B-EACB-406E-9B8A-09A6962BAC7C}"/>
    <cellStyle name="Millares 2 2 3 2 4" xfId="388" xr:uid="{EC7805DF-1BF9-4F64-8650-FBEAAC9E1F83}"/>
    <cellStyle name="Millares 2 2 3 3" xfId="133" xr:uid="{6B8DF3BA-3532-4BD1-B238-FEF55E8E7819}"/>
    <cellStyle name="Millares 2 2 3 3 2" xfId="439" xr:uid="{3ACAFBC2-8090-4EC5-A078-66839B9FE2E0}"/>
    <cellStyle name="Millares 2 2 3 4" xfId="235" xr:uid="{85F25158-2DFD-40C0-9A23-F86D0D11A719}"/>
    <cellStyle name="Millares 2 2 3 4 2" xfId="541" xr:uid="{E7824ACF-4DEF-4B37-BABC-AB85980AE86B}"/>
    <cellStyle name="Millares 2 2 3 5" xfId="337" xr:uid="{BBCB9E2C-4E91-4102-95FD-994C1FA48DF2}"/>
    <cellStyle name="Millares 2 2 4" xfId="48" xr:uid="{AA2170D6-61A0-440E-A20D-7529FDDC2097}"/>
    <cellStyle name="Millares 2 2 4 2" xfId="99" xr:uid="{86CBCFFB-53D1-48E2-A3CA-EEC8C5D2AC97}"/>
    <cellStyle name="Millares 2 2 4 2 2" xfId="201" xr:uid="{C5FCD05C-E5C1-42C5-97EB-48D3B3F1234D}"/>
    <cellStyle name="Millares 2 2 4 2 2 2" xfId="507" xr:uid="{869D5EF3-2DC3-4604-A933-0EB0538B0AED}"/>
    <cellStyle name="Millares 2 2 4 2 3" xfId="303" xr:uid="{9E30C9A1-8E87-4329-B2C2-F7ADFA47751D}"/>
    <cellStyle name="Millares 2 2 4 2 3 2" xfId="609" xr:uid="{3621F269-DF43-4A6D-88CD-AD7503774C42}"/>
    <cellStyle name="Millares 2 2 4 2 4" xfId="405" xr:uid="{0C2AC7B2-8958-4E1E-86F1-F7A2EF8F02A9}"/>
    <cellStyle name="Millares 2 2 4 3" xfId="150" xr:uid="{4F49BBA6-449A-43A9-9B7B-884C2958C3CC}"/>
    <cellStyle name="Millares 2 2 4 3 2" xfId="456" xr:uid="{B5DF0A53-6D4A-43D8-AF44-748A17288D28}"/>
    <cellStyle name="Millares 2 2 4 4" xfId="252" xr:uid="{D9CFF50E-994C-42E2-BDE9-F5FE132598D0}"/>
    <cellStyle name="Millares 2 2 4 4 2" xfId="558" xr:uid="{74A2F129-868E-4F8A-8909-B4FDF7CF5DA0}"/>
    <cellStyle name="Millares 2 2 4 5" xfId="354" xr:uid="{C680CC04-144F-4952-A2E6-4941B057B380}"/>
    <cellStyle name="Millares 2 2 5" xfId="65" xr:uid="{57CDA77E-1F7A-4A65-BD09-BB01A28AAFA2}"/>
    <cellStyle name="Millares 2 2 5 2" xfId="167" xr:uid="{315D826D-839B-4D84-94F5-4BB101998261}"/>
    <cellStyle name="Millares 2 2 5 2 2" xfId="473" xr:uid="{555E112E-F4EC-43FC-80B2-8E19F90C8CF3}"/>
    <cellStyle name="Millares 2 2 5 3" xfId="269" xr:uid="{B4DA7F23-09FA-47CB-85F4-5DF2A917F4B3}"/>
    <cellStyle name="Millares 2 2 5 3 2" xfId="575" xr:uid="{F9DD3EED-6CC2-40D6-8A24-F30521C3D101}"/>
    <cellStyle name="Millares 2 2 5 4" xfId="371" xr:uid="{7CBD424B-A538-4E2C-9399-4574385E46A4}"/>
    <cellStyle name="Millares 2 2 6" xfId="116" xr:uid="{8707AC66-223D-4B6C-BC9E-661B580EA9A3}"/>
    <cellStyle name="Millares 2 2 6 2" xfId="422" xr:uid="{268F1759-7BBC-499A-B73E-164E095EC2B6}"/>
    <cellStyle name="Millares 2 2 7" xfId="218" xr:uid="{93D44828-9F4C-4954-A86F-FCE8C2B9157B}"/>
    <cellStyle name="Millares 2 2 7 2" xfId="524" xr:uid="{6DEC2D6C-CB66-4421-8F92-EB8F9B349C23}"/>
    <cellStyle name="Millares 2 2 8" xfId="320" xr:uid="{A3FE1E6E-0FB3-4561-A23E-D6A935E0A282}"/>
    <cellStyle name="Millares 2 3" xfId="19" xr:uid="{B30EC8B5-3BF9-4508-BF87-FECEA5E1589C}"/>
    <cellStyle name="Millares 2 3 2" xfId="36" xr:uid="{96B41907-929E-4CF4-AAE5-EDC9E990E867}"/>
    <cellStyle name="Millares 2 3 2 2" xfId="87" xr:uid="{47E68041-4FCB-4A8B-95A9-E965147D1639}"/>
    <cellStyle name="Millares 2 3 2 2 2" xfId="189" xr:uid="{BE7CCE14-4FAC-43D1-B1CE-CDD5C078D723}"/>
    <cellStyle name="Millares 2 3 2 2 2 2" xfId="495" xr:uid="{32FFA9C4-979D-4CF8-8E44-079E635FB6E8}"/>
    <cellStyle name="Millares 2 3 2 2 3" xfId="291" xr:uid="{B9708226-3A6A-4A87-B1ED-AE3E2301A5E8}"/>
    <cellStyle name="Millares 2 3 2 2 3 2" xfId="597" xr:uid="{B08F38B0-6A01-488F-ABF2-050FA49D2928}"/>
    <cellStyle name="Millares 2 3 2 2 4" xfId="393" xr:uid="{742DBD5F-5115-4053-9C42-803E9674D98E}"/>
    <cellStyle name="Millares 2 3 2 3" xfId="138" xr:uid="{A64CF33C-BB28-4DD4-A589-51CEA7F838F1}"/>
    <cellStyle name="Millares 2 3 2 3 2" xfId="444" xr:uid="{F01DCB0D-58C7-4A6B-8A4E-E4199623E4C4}"/>
    <cellStyle name="Millares 2 3 2 4" xfId="240" xr:uid="{9C30652E-69B9-4066-972C-BC11827F0C85}"/>
    <cellStyle name="Millares 2 3 2 4 2" xfId="546" xr:uid="{1AE4D850-DA8A-4A94-9609-832BE53BAEBD}"/>
    <cellStyle name="Millares 2 3 2 5" xfId="342" xr:uid="{CC7C7950-8FB2-46B9-A017-ED31D6B16EE2}"/>
    <cellStyle name="Millares 2 3 3" xfId="53" xr:uid="{161839BA-04AF-4334-8130-546243C79B55}"/>
    <cellStyle name="Millares 2 3 3 2" xfId="104" xr:uid="{DFAA20A5-77E6-484F-BA15-6F905BC7883B}"/>
    <cellStyle name="Millares 2 3 3 2 2" xfId="206" xr:uid="{9A27532B-D78E-4A0A-93C6-F97257767148}"/>
    <cellStyle name="Millares 2 3 3 2 2 2" xfId="512" xr:uid="{394306CE-95E0-4116-8F3D-D0A27D7DCB75}"/>
    <cellStyle name="Millares 2 3 3 2 3" xfId="308" xr:uid="{260B3073-206A-4829-B7D6-52CA8812AD38}"/>
    <cellStyle name="Millares 2 3 3 2 3 2" xfId="614" xr:uid="{A698ECA5-C8F5-4DC5-8EA3-FB89462B45F0}"/>
    <cellStyle name="Millares 2 3 3 2 4" xfId="410" xr:uid="{F95B78E6-0EED-4953-96C0-EBBC9CE52C7A}"/>
    <cellStyle name="Millares 2 3 3 3" xfId="155" xr:uid="{1C8CABDB-8C07-473B-9EC9-14A764492D0A}"/>
    <cellStyle name="Millares 2 3 3 3 2" xfId="461" xr:uid="{7FC731F8-F198-4505-A378-A83372C469E9}"/>
    <cellStyle name="Millares 2 3 3 4" xfId="257" xr:uid="{3DD5A85C-F70B-4606-9100-E9A5124BFEDD}"/>
    <cellStyle name="Millares 2 3 3 4 2" xfId="563" xr:uid="{BBB07679-1825-4A79-BAC6-3D74830B8F6D}"/>
    <cellStyle name="Millares 2 3 3 5" xfId="359" xr:uid="{9A02D8D6-1E1E-4A52-8B2F-F44BE61C37A4}"/>
    <cellStyle name="Millares 2 3 4" xfId="70" xr:uid="{0510B4F0-3D96-460E-B294-C9028FEDF2F2}"/>
    <cellStyle name="Millares 2 3 4 2" xfId="172" xr:uid="{E84B6BC0-C99C-4E81-A4EE-8C161EF6448D}"/>
    <cellStyle name="Millares 2 3 4 2 2" xfId="478" xr:uid="{3A6F4481-0131-432A-BE0C-34107663DAAF}"/>
    <cellStyle name="Millares 2 3 4 3" xfId="274" xr:uid="{8A3CF14C-064E-4299-A54A-91955B50232C}"/>
    <cellStyle name="Millares 2 3 4 3 2" xfId="580" xr:uid="{84EF9720-8083-4A0A-B246-3F488832606E}"/>
    <cellStyle name="Millares 2 3 4 4" xfId="376" xr:uid="{85F4E23D-72F2-4521-AE42-194ABE4A0D0E}"/>
    <cellStyle name="Millares 2 3 5" xfId="121" xr:uid="{33DC19BD-ADF1-441B-A25B-ED9AB49B98B2}"/>
    <cellStyle name="Millares 2 3 5 2" xfId="427" xr:uid="{79494C80-6E5D-4CEF-BFBC-78DA4788DB8F}"/>
    <cellStyle name="Millares 2 3 6" xfId="223" xr:uid="{E341A3FF-C573-4F55-8DB3-123D286A3553}"/>
    <cellStyle name="Millares 2 3 6 2" xfId="529" xr:uid="{E9A517ED-DBDD-4D09-A990-845902C798CB}"/>
    <cellStyle name="Millares 2 3 7" xfId="325" xr:uid="{711E40F6-2E5A-4820-A0BA-C3C3496CB077}"/>
    <cellStyle name="Millares 2 4" xfId="25" xr:uid="{062548E2-806B-487A-94AA-6F905205D084}"/>
    <cellStyle name="Millares 2 4 2" xfId="42" xr:uid="{2E2615B1-47C8-40CA-ABC4-DED08574EA55}"/>
    <cellStyle name="Millares 2 4 2 2" xfId="93" xr:uid="{74394995-AD4E-4369-A671-C8949F48747D}"/>
    <cellStyle name="Millares 2 4 2 2 2" xfId="195" xr:uid="{CF312DC0-968A-4BCA-9BF1-E92029EA766D}"/>
    <cellStyle name="Millares 2 4 2 2 2 2" xfId="501" xr:uid="{0A19168C-6EE5-4F9A-A5D3-BD0E95E759E6}"/>
    <cellStyle name="Millares 2 4 2 2 3" xfId="297" xr:uid="{CF165CFD-F2CF-4AEE-B102-CA3B32AF6BB9}"/>
    <cellStyle name="Millares 2 4 2 2 3 2" xfId="603" xr:uid="{C6EAC932-DEEF-43D4-9459-1A1F0D6D5DD3}"/>
    <cellStyle name="Millares 2 4 2 2 4" xfId="399" xr:uid="{663FC0E5-F3B1-4133-AF33-DF2FE7F39DD1}"/>
    <cellStyle name="Millares 2 4 2 3" xfId="144" xr:uid="{977D3895-C040-4849-9F00-4BC1B7470949}"/>
    <cellStyle name="Millares 2 4 2 3 2" xfId="450" xr:uid="{038422F3-7AAC-47DE-A4A8-C1C4C27AEE4B}"/>
    <cellStyle name="Millares 2 4 2 4" xfId="246" xr:uid="{825C1177-1587-434D-A7D3-C4C902088465}"/>
    <cellStyle name="Millares 2 4 2 4 2" xfId="552" xr:uid="{5AF0D4B3-C68E-4AC2-8FB1-6EC31CC609D4}"/>
    <cellStyle name="Millares 2 4 2 5" xfId="348" xr:uid="{C2B644FB-6693-4D64-9621-F6109B0B3260}"/>
    <cellStyle name="Millares 2 4 3" xfId="59" xr:uid="{CCD550F4-6EA1-40EC-9563-871560C5CE33}"/>
    <cellStyle name="Millares 2 4 3 2" xfId="110" xr:uid="{228F0047-4335-429F-A381-0E1649B1D5C1}"/>
    <cellStyle name="Millares 2 4 3 2 2" xfId="212" xr:uid="{09AD6F50-FEA3-404E-ACA2-C605BBC037C9}"/>
    <cellStyle name="Millares 2 4 3 2 2 2" xfId="518" xr:uid="{49A3FE88-3D89-44C4-BADD-B7DE8608B8DA}"/>
    <cellStyle name="Millares 2 4 3 2 3" xfId="314" xr:uid="{7FFF209F-D309-4B2A-AB7F-648B2B8B2027}"/>
    <cellStyle name="Millares 2 4 3 2 3 2" xfId="620" xr:uid="{0FDDC505-8B2D-4B3F-B135-7B4A77AA162B}"/>
    <cellStyle name="Millares 2 4 3 2 4" xfId="416" xr:uid="{00FB8B43-46E6-4479-9F6B-876C5160B270}"/>
    <cellStyle name="Millares 2 4 3 3" xfId="161" xr:uid="{937B0111-810B-47DB-9A77-333A23B1A2B5}"/>
    <cellStyle name="Millares 2 4 3 3 2" xfId="467" xr:uid="{541B4734-645E-4CAF-A74B-84A7C61AD434}"/>
    <cellStyle name="Millares 2 4 3 4" xfId="263" xr:uid="{6E0B8D7D-4A44-4A64-816B-60C86A1EAC34}"/>
    <cellStyle name="Millares 2 4 3 4 2" xfId="569" xr:uid="{B0D4F557-258C-4724-BFDD-732FC5A0A73B}"/>
    <cellStyle name="Millares 2 4 3 5" xfId="365" xr:uid="{373CADE1-3312-456B-B22D-EB2B614BFC22}"/>
    <cellStyle name="Millares 2 4 4" xfId="76" xr:uid="{DE728A5E-E563-4913-A523-3DE2E31D2D64}"/>
    <cellStyle name="Millares 2 4 4 2" xfId="178" xr:uid="{8A647B89-8E0B-4B35-BDC5-12A15F51132F}"/>
    <cellStyle name="Millares 2 4 4 2 2" xfId="484" xr:uid="{1315C653-C75A-4980-A567-D51069F0C523}"/>
    <cellStyle name="Millares 2 4 4 3" xfId="280" xr:uid="{35603842-A207-4A79-9853-6D962E3FF17A}"/>
    <cellStyle name="Millares 2 4 4 3 2" xfId="586" xr:uid="{25F72D92-BB49-4758-B8FB-10B5E5EF8495}"/>
    <cellStyle name="Millares 2 4 4 4" xfId="382" xr:uid="{5138AD52-E7F0-47A4-AD4E-F081E34A0C28}"/>
    <cellStyle name="Millares 2 4 5" xfId="127" xr:uid="{8A65FE5A-FB1A-4E4A-8FCA-B86E2A0D12D9}"/>
    <cellStyle name="Millares 2 4 5 2" xfId="433" xr:uid="{F4AE2091-AC06-4888-A982-D5FA8005CEA4}"/>
    <cellStyle name="Millares 2 4 6" xfId="229" xr:uid="{F631222C-90BE-4D4D-A0AF-21D6A11C64BA}"/>
    <cellStyle name="Millares 2 4 6 2" xfId="535" xr:uid="{3F32BADB-F340-42D4-8ABB-781FE845945D}"/>
    <cellStyle name="Millares 2 4 7" xfId="331" xr:uid="{8BAD8FF1-2244-448D-A5E7-2C00DD17A9EA}"/>
    <cellStyle name="Millares 2 5" xfId="27" xr:uid="{CE0AACFA-B111-49B9-BBCD-40303D33149B}"/>
    <cellStyle name="Millares 2 5 2" xfId="44" xr:uid="{40544BD8-17B0-4A1C-A5FF-F0767CEAEEFC}"/>
    <cellStyle name="Millares 2 5 2 2" xfId="95" xr:uid="{DA6DC086-C079-42C8-AEB8-E3C2719BCA67}"/>
    <cellStyle name="Millares 2 5 2 2 2" xfId="197" xr:uid="{10A4DF16-39ED-433A-B875-42C61FB1C03E}"/>
    <cellStyle name="Millares 2 5 2 2 2 2" xfId="503" xr:uid="{B23412A5-93E8-4A56-8EC9-FD5D67A9F6EE}"/>
    <cellStyle name="Millares 2 5 2 2 3" xfId="299" xr:uid="{64C45589-941D-4974-973B-3CCDF2B82862}"/>
    <cellStyle name="Millares 2 5 2 2 3 2" xfId="605" xr:uid="{99C374A5-C878-401B-9A95-72A1E4F3B46F}"/>
    <cellStyle name="Millares 2 5 2 2 4" xfId="401" xr:uid="{E7094051-33E7-47AE-80C7-941D42A406D1}"/>
    <cellStyle name="Millares 2 5 2 3" xfId="146" xr:uid="{1126FFD2-2D34-407D-8317-57714DD43B0D}"/>
    <cellStyle name="Millares 2 5 2 3 2" xfId="452" xr:uid="{4A44ABB1-BF15-4A17-8E0B-A33844E3411E}"/>
    <cellStyle name="Millares 2 5 2 4" xfId="248" xr:uid="{A97695DF-3750-4A01-9C1F-F0C384C688E7}"/>
    <cellStyle name="Millares 2 5 2 4 2" xfId="554" xr:uid="{52EEB732-675C-42E0-940A-EC6A68A8B018}"/>
    <cellStyle name="Millares 2 5 2 5" xfId="350" xr:uid="{5A866944-7673-4023-AA18-667B8E6BD726}"/>
    <cellStyle name="Millares 2 5 3" xfId="61" xr:uid="{01598808-C3D0-4C00-85B6-C62AD731AF28}"/>
    <cellStyle name="Millares 2 5 3 2" xfId="112" xr:uid="{BA861429-882B-4EDF-A416-E33DF1B8695B}"/>
    <cellStyle name="Millares 2 5 3 2 2" xfId="214" xr:uid="{DB7C8290-FDBC-460B-B5ED-6B37D2C2D861}"/>
    <cellStyle name="Millares 2 5 3 2 2 2" xfId="520" xr:uid="{4EC40F12-9FF2-4CD6-B67C-5E78A0E3278B}"/>
    <cellStyle name="Millares 2 5 3 2 3" xfId="316" xr:uid="{82F622A8-B4E8-4DEA-9340-7F2C675F8578}"/>
    <cellStyle name="Millares 2 5 3 2 3 2" xfId="622" xr:uid="{892B417E-1177-4C4B-85BE-905252CE4897}"/>
    <cellStyle name="Millares 2 5 3 2 4" xfId="418" xr:uid="{B90B68C3-05D5-41EB-90F8-0C3148B54AE2}"/>
    <cellStyle name="Millares 2 5 3 3" xfId="163" xr:uid="{B26FB971-A825-4A0A-A113-80815A45B6FE}"/>
    <cellStyle name="Millares 2 5 3 3 2" xfId="469" xr:uid="{FD8DC7DC-106F-4FD5-AFDB-CD41AD731AD8}"/>
    <cellStyle name="Millares 2 5 3 4" xfId="265" xr:uid="{EDF5CB01-B620-4E58-B338-3660DE43BFB5}"/>
    <cellStyle name="Millares 2 5 3 4 2" xfId="571" xr:uid="{1F3D61F4-956C-4DAF-A72B-A9E5EFB1C16D}"/>
    <cellStyle name="Millares 2 5 3 5" xfId="367" xr:uid="{C078537B-8C74-465E-BA81-8F54170483F3}"/>
    <cellStyle name="Millares 2 5 4" xfId="78" xr:uid="{E106FC90-1AFC-4C82-B4CE-9BB26F2AC2B5}"/>
    <cellStyle name="Millares 2 5 4 2" xfId="180" xr:uid="{D6616B9B-7AA1-41A9-9F8C-CB507C03ECAD}"/>
    <cellStyle name="Millares 2 5 4 2 2" xfId="486" xr:uid="{69EA8120-2708-4F19-91BA-58BC13F02FE8}"/>
    <cellStyle name="Millares 2 5 4 3" xfId="282" xr:uid="{76CE8227-8CB5-45F4-817B-06818A7415C0}"/>
    <cellStyle name="Millares 2 5 4 3 2" xfId="588" xr:uid="{78CF2B3C-0E12-4BFD-A7D8-D0E9B1EFF09E}"/>
    <cellStyle name="Millares 2 5 4 4" xfId="384" xr:uid="{6918CCB4-23E3-4060-BED8-8640B7A061E8}"/>
    <cellStyle name="Millares 2 5 5" xfId="129" xr:uid="{25ACF41E-7459-499B-9932-E98F34EAF14B}"/>
    <cellStyle name="Millares 2 5 5 2" xfId="435" xr:uid="{58561B44-7A5E-4BDF-A61A-CFC921F0F86F}"/>
    <cellStyle name="Millares 2 5 6" xfId="231" xr:uid="{B9F827C6-F0A6-4FC4-AB4F-3427AB271B37}"/>
    <cellStyle name="Millares 2 5 6 2" xfId="537" xr:uid="{6A8B3BFD-B879-4192-876D-A74EAF24ED01}"/>
    <cellStyle name="Millares 2 5 7" xfId="333" xr:uid="{BDDD4B40-2110-4365-8BF8-1D3B9D6C0A21}"/>
    <cellStyle name="Millares 2 6" xfId="29" xr:uid="{3C509AC5-D6D6-4758-9A67-8E5F2ED65440}"/>
    <cellStyle name="Millares 2 6 2" xfId="80" xr:uid="{C1715CF0-E55E-49F8-842E-39AB661218A9}"/>
    <cellStyle name="Millares 2 6 2 2" xfId="182" xr:uid="{1499DD03-8BFB-4509-B356-FE0024BEC0D5}"/>
    <cellStyle name="Millares 2 6 2 2 2" xfId="488" xr:uid="{AEFE0101-22E7-4EA5-BA75-6762D230BFE9}"/>
    <cellStyle name="Millares 2 6 2 3" xfId="284" xr:uid="{0EDFB482-8C8B-4030-A0B4-7F1E9C9866AA}"/>
    <cellStyle name="Millares 2 6 2 3 2" xfId="590" xr:uid="{84FB196B-C622-456B-9E79-AFC1B30598D5}"/>
    <cellStyle name="Millares 2 6 2 4" xfId="386" xr:uid="{C7594ECE-EB42-4DEC-BD86-3F415F40E2E7}"/>
    <cellStyle name="Millares 2 6 3" xfId="131" xr:uid="{9D90D6D9-F9BD-4F9C-8A4C-D46FEFFDBAD0}"/>
    <cellStyle name="Millares 2 6 3 2" xfId="437" xr:uid="{0A147F46-E837-40EC-AFD1-11170379D284}"/>
    <cellStyle name="Millares 2 6 4" xfId="233" xr:uid="{7F6888B2-96D8-4259-92B8-A09412A6773A}"/>
    <cellStyle name="Millares 2 6 4 2" xfId="539" xr:uid="{C1CE8D37-98D0-49FB-9959-535ECFA38CB4}"/>
    <cellStyle name="Millares 2 6 5" xfId="335" xr:uid="{D2A0AB14-63EC-484B-BFD3-D1E5515E1DD6}"/>
    <cellStyle name="Millares 2 7" xfId="46" xr:uid="{23C0FDA5-42A6-4C3E-BD62-B02EE3B3D6EB}"/>
    <cellStyle name="Millares 2 7 2" xfId="97" xr:uid="{200CBCA0-287E-45FF-9110-462E81C92790}"/>
    <cellStyle name="Millares 2 7 2 2" xfId="199" xr:uid="{23E33F1E-C3FB-4989-A629-69C68DB3BBBF}"/>
    <cellStyle name="Millares 2 7 2 2 2" xfId="505" xr:uid="{537C47C5-E2DB-47D7-93CD-B3E8688E3272}"/>
    <cellStyle name="Millares 2 7 2 3" xfId="301" xr:uid="{A7A09AD2-536F-4EA9-8081-9F75C56AF91B}"/>
    <cellStyle name="Millares 2 7 2 3 2" xfId="607" xr:uid="{A83C3EC7-B02C-423D-84C4-3C9D1CD5B262}"/>
    <cellStyle name="Millares 2 7 2 4" xfId="403" xr:uid="{9C5F563B-F6B9-4B15-9E9A-C016EA2D9F46}"/>
    <cellStyle name="Millares 2 7 3" xfId="148" xr:uid="{AD0A082E-A26D-4627-92BB-35D89A4E87D5}"/>
    <cellStyle name="Millares 2 7 3 2" xfId="454" xr:uid="{5F4975E1-3EB5-4DE7-B22D-74B8AC4ADC19}"/>
    <cellStyle name="Millares 2 7 4" xfId="250" xr:uid="{9A49F53C-C2AB-4A9C-A6BA-9D7D98CE9DCF}"/>
    <cellStyle name="Millares 2 7 4 2" xfId="556" xr:uid="{FF01F008-E7C0-40A1-BFEA-936399082810}"/>
    <cellStyle name="Millares 2 7 5" xfId="352" xr:uid="{9022ED18-F217-40B0-87E7-236921D6C250}"/>
    <cellStyle name="Millares 2 8" xfId="63" xr:uid="{28971D53-6EAF-4A3D-80D8-E53198E8FB04}"/>
    <cellStyle name="Millares 2 8 2" xfId="165" xr:uid="{CE752098-8D50-4673-9F2B-828BA750BA05}"/>
    <cellStyle name="Millares 2 8 2 2" xfId="471" xr:uid="{D467BAD4-AE9A-42D0-8706-B5EBE0B87974}"/>
    <cellStyle name="Millares 2 8 3" xfId="267" xr:uid="{FD3BEC8C-0690-472C-B8D5-89C0BA5ACE5B}"/>
    <cellStyle name="Millares 2 8 3 2" xfId="573" xr:uid="{4BCEA2C3-C1EA-4D1C-A415-AA292375F1CD}"/>
    <cellStyle name="Millares 2 8 4" xfId="369" xr:uid="{91531CBC-2E07-4D55-8D97-F79FD167A95A}"/>
    <cellStyle name="Millares 2 9" xfId="114" xr:uid="{9FAABF6B-EACE-4200-B230-94E15A5B1474}"/>
    <cellStyle name="Millares 2 9 2" xfId="420" xr:uid="{C4EC2C3D-5AFC-47D6-9833-585ACCC337B7}"/>
    <cellStyle name="Millares 3" xfId="6" xr:uid="{2D4470EB-7285-42DC-B5BB-D483796ACF4E}"/>
    <cellStyle name="Millares 3 2" xfId="22" xr:uid="{45CD7A0F-8B24-4E96-94F5-356F2577FBF8}"/>
    <cellStyle name="Millares 3 2 2" xfId="39" xr:uid="{88290F49-160A-4BA8-A067-7662ACE851C8}"/>
    <cellStyle name="Millares 3 2 2 2" xfId="90" xr:uid="{64D7EC4F-7784-4A99-9957-96D630E151E3}"/>
    <cellStyle name="Millares 3 2 2 2 2" xfId="192" xr:uid="{6720C0C0-511A-481C-A0F5-89319710A229}"/>
    <cellStyle name="Millares 3 2 2 2 2 2" xfId="498" xr:uid="{3B71B7C4-048B-4E7A-899B-CD95CFBD0645}"/>
    <cellStyle name="Millares 3 2 2 2 3" xfId="294" xr:uid="{FD7D5996-F6D0-4553-8C3C-BAA1A3AB3275}"/>
    <cellStyle name="Millares 3 2 2 2 3 2" xfId="600" xr:uid="{193138B2-10F0-4369-8676-614C10FFEC4B}"/>
    <cellStyle name="Millares 3 2 2 2 4" xfId="396" xr:uid="{F86F64B4-EAC3-42AC-BCA4-570F193FAE9D}"/>
    <cellStyle name="Millares 3 2 2 3" xfId="141" xr:uid="{4F393979-57E0-4C52-B737-794D4D4BE7C4}"/>
    <cellStyle name="Millares 3 2 2 3 2" xfId="447" xr:uid="{37C36BDA-08CD-4418-8D9A-462EEEF970B0}"/>
    <cellStyle name="Millares 3 2 2 4" xfId="243" xr:uid="{6ADB5208-31C9-4FB4-A99C-8879930060C2}"/>
    <cellStyle name="Millares 3 2 2 4 2" xfId="549" xr:uid="{D6A7F596-45AF-463A-958C-676DC0D0A859}"/>
    <cellStyle name="Millares 3 2 2 5" xfId="345" xr:uid="{D330919F-EAB2-4437-BBDC-35385F9E0B3D}"/>
    <cellStyle name="Millares 3 2 3" xfId="56" xr:uid="{12B4C166-85ED-45A6-98E4-245AE9E2AD92}"/>
    <cellStyle name="Millares 3 2 3 2" xfId="107" xr:uid="{56B8F955-D026-4F1B-BB93-AC653D02CEEC}"/>
    <cellStyle name="Millares 3 2 3 2 2" xfId="209" xr:uid="{8AD69CE9-E1EB-475C-8009-4E756069E80C}"/>
    <cellStyle name="Millares 3 2 3 2 2 2" xfId="515" xr:uid="{DCA7B2D2-DCA6-45FC-81FC-A82395E3DD30}"/>
    <cellStyle name="Millares 3 2 3 2 3" xfId="311" xr:uid="{57CACC48-C7D4-4B3D-A0E8-BB3D6B72C4BA}"/>
    <cellStyle name="Millares 3 2 3 2 3 2" xfId="617" xr:uid="{E2CCB6AB-463D-4AEA-9977-6C8BD74D56A0}"/>
    <cellStyle name="Millares 3 2 3 2 4" xfId="413" xr:uid="{0E0308C8-9BC2-4CBB-B934-957E3C1409C7}"/>
    <cellStyle name="Millares 3 2 3 3" xfId="158" xr:uid="{4EF01471-89CA-4992-94D1-85FAE36F7E14}"/>
    <cellStyle name="Millares 3 2 3 3 2" xfId="464" xr:uid="{5D4BD9A7-CEF0-4BFE-BB9E-82268B8F1394}"/>
    <cellStyle name="Millares 3 2 3 4" xfId="260" xr:uid="{59D6B677-5D16-4BB5-B32E-616457BA69A5}"/>
    <cellStyle name="Millares 3 2 3 4 2" xfId="566" xr:uid="{E3634C07-7FBC-4ED3-B5A7-EC616421B083}"/>
    <cellStyle name="Millares 3 2 3 5" xfId="362" xr:uid="{E3F1E90A-D500-40D2-8FCB-043DA0B027BF}"/>
    <cellStyle name="Millares 3 2 4" xfId="73" xr:uid="{1CEB9F00-97FC-4244-9BDD-5483DA8827C1}"/>
    <cellStyle name="Millares 3 2 4 2" xfId="175" xr:uid="{1F9E4380-F82A-42ED-A458-5AEEB82E4827}"/>
    <cellStyle name="Millares 3 2 4 2 2" xfId="481" xr:uid="{047A1AE8-409C-4681-96ED-2A500841F20C}"/>
    <cellStyle name="Millares 3 2 4 3" xfId="277" xr:uid="{11218502-6F38-49B2-AEB3-99D900B6FCAB}"/>
    <cellStyle name="Millares 3 2 4 3 2" xfId="583" xr:uid="{895B42BD-F882-4507-A772-AECDC127CCF3}"/>
    <cellStyle name="Millares 3 2 4 4" xfId="379" xr:uid="{11523A16-E248-46E4-B0AB-09A80D2BF76F}"/>
    <cellStyle name="Millares 3 2 5" xfId="124" xr:uid="{01757D17-008C-4434-8E1C-B84AB9049AFE}"/>
    <cellStyle name="Millares 3 2 5 2" xfId="430" xr:uid="{BEDBA2D8-DAE8-4012-B4D1-764A8F691224}"/>
    <cellStyle name="Millares 3 2 6" xfId="226" xr:uid="{C1BF5B47-096A-40A6-BDF8-24FC93870087}"/>
    <cellStyle name="Millares 3 2 6 2" xfId="532" xr:uid="{188A0716-6C0D-41C2-889F-2C63C915047D}"/>
    <cellStyle name="Millares 3 2 7" xfId="328" xr:uid="{8584D836-E11E-4B47-9549-98581B57663B}"/>
    <cellStyle name="Millares 3 3" xfId="32" xr:uid="{51DB3F55-7EA2-429B-B06B-EB8ED51346B9}"/>
    <cellStyle name="Millares 3 3 2" xfId="83" xr:uid="{95289ED2-8D49-443A-B491-0B0056AE49B8}"/>
    <cellStyle name="Millares 3 3 2 2" xfId="185" xr:uid="{49A21711-4BD4-40EB-977E-DEB5492C3BFF}"/>
    <cellStyle name="Millares 3 3 2 2 2" xfId="491" xr:uid="{87D2458C-7A0B-4481-8B5C-90B5A3575D74}"/>
    <cellStyle name="Millares 3 3 2 3" xfId="287" xr:uid="{DF99E09A-7092-4065-9E2D-DD5DC548AB14}"/>
    <cellStyle name="Millares 3 3 2 3 2" xfId="593" xr:uid="{83912ED6-54C1-4F21-A7F2-C60338D092DA}"/>
    <cellStyle name="Millares 3 3 2 4" xfId="389" xr:uid="{F4D8C533-1BF8-43D2-A7BF-6B131919FA2F}"/>
    <cellStyle name="Millares 3 3 3" xfId="134" xr:uid="{8BB67CD7-88E0-49E2-BD1E-6A9B7BF80F6F}"/>
    <cellStyle name="Millares 3 3 3 2" xfId="440" xr:uid="{E66BFCE9-BAA9-4211-822C-2226454FB7AE}"/>
    <cellStyle name="Millares 3 3 4" xfId="236" xr:uid="{85CAFEE7-A7B4-4790-8570-92B20F7A4568}"/>
    <cellStyle name="Millares 3 3 4 2" xfId="542" xr:uid="{74446869-771E-416C-A99E-48AA57C9157F}"/>
    <cellStyle name="Millares 3 3 5" xfId="338" xr:uid="{034CF1CE-3226-4C5F-AE0D-67AA25CD725A}"/>
    <cellStyle name="Millares 3 4" xfId="49" xr:uid="{356F7FF9-005F-4F3E-8FB5-BE2612194ECC}"/>
    <cellStyle name="Millares 3 4 2" xfId="100" xr:uid="{C19AD4BA-7180-463B-A641-B095EDD8A437}"/>
    <cellStyle name="Millares 3 4 2 2" xfId="202" xr:uid="{2B43E1F6-C212-46A8-B454-CFEFBD3866B0}"/>
    <cellStyle name="Millares 3 4 2 2 2" xfId="508" xr:uid="{4DBF6DD2-AEF7-4367-8545-13C6D3ADA8F2}"/>
    <cellStyle name="Millares 3 4 2 3" xfId="304" xr:uid="{CE0662DB-87C3-44F7-9E7A-373C49C69BE4}"/>
    <cellStyle name="Millares 3 4 2 3 2" xfId="610" xr:uid="{1F88F407-B70A-478A-BCE8-F7E5C9773A42}"/>
    <cellStyle name="Millares 3 4 2 4" xfId="406" xr:uid="{95E6510E-C9BF-4695-B3FD-19BF3D067525}"/>
    <cellStyle name="Millares 3 4 3" xfId="151" xr:uid="{166E5D1D-FEA0-400F-902D-C02AECD96083}"/>
    <cellStyle name="Millares 3 4 3 2" xfId="457" xr:uid="{500FADA9-7765-461A-92EE-0C855BD13805}"/>
    <cellStyle name="Millares 3 4 4" xfId="253" xr:uid="{A53DB574-66F9-4D50-9BCE-6EDD887A0C29}"/>
    <cellStyle name="Millares 3 4 4 2" xfId="559" xr:uid="{96AAEFCB-FF6D-4838-B901-1A004C387697}"/>
    <cellStyle name="Millares 3 4 5" xfId="355" xr:uid="{9D8DB3A1-DB16-43A7-A422-8F187732DFCB}"/>
    <cellStyle name="Millares 3 5" xfId="66" xr:uid="{71E17D65-02A8-4BA6-901F-78EC9CD3E700}"/>
    <cellStyle name="Millares 3 5 2" xfId="168" xr:uid="{90FF3177-068C-4488-8813-6F4B7B522088}"/>
    <cellStyle name="Millares 3 5 2 2" xfId="474" xr:uid="{7E558557-8602-4EE4-866A-B307F7E87749}"/>
    <cellStyle name="Millares 3 5 3" xfId="270" xr:uid="{344573D7-548B-48B6-890F-027FEA51B4F5}"/>
    <cellStyle name="Millares 3 5 3 2" xfId="576" xr:uid="{660EE724-1A7B-482C-BE0B-823E03DB4189}"/>
    <cellStyle name="Millares 3 5 4" xfId="372" xr:uid="{06B64111-FEA0-408B-B602-CB895067DA92}"/>
    <cellStyle name="Millares 3 6" xfId="117" xr:uid="{652D6C2A-69AE-4C92-9255-31CC2B0B2654}"/>
    <cellStyle name="Millares 3 6 2" xfId="423" xr:uid="{103B56EC-55B4-4A87-8F04-D5641795FAD1}"/>
    <cellStyle name="Millares 3 7" xfId="219" xr:uid="{5865FA91-1AE2-4482-9E11-C988BC7ADBA5}"/>
    <cellStyle name="Millares 3 7 2" xfId="525" xr:uid="{1563EA15-0556-4D4B-BBAA-C7FCCECE3DC1}"/>
    <cellStyle name="Millares 3 8" xfId="321" xr:uid="{D85DB539-1CE5-4BEB-9A06-2D623546025A}"/>
    <cellStyle name="Millares 4" xfId="7" xr:uid="{363323FD-32C9-4133-B766-1462F4719AC1}"/>
    <cellStyle name="Millares 4 2" xfId="23" xr:uid="{CFD3B7EE-1838-4F2C-8BA9-DD3F3E666E12}"/>
    <cellStyle name="Millares 4 2 2" xfId="40" xr:uid="{5157F2D5-A0BC-42CB-990F-966CC5A832FF}"/>
    <cellStyle name="Millares 4 2 2 2" xfId="91" xr:uid="{F3011169-BDF4-4FFD-A98B-1E304AE24729}"/>
    <cellStyle name="Millares 4 2 2 2 2" xfId="193" xr:uid="{AD0BAA58-FD25-4AF8-AE17-3E99025ACF7B}"/>
    <cellStyle name="Millares 4 2 2 2 2 2" xfId="499" xr:uid="{44B90EF6-846C-4155-AB79-7404614EE8D1}"/>
    <cellStyle name="Millares 4 2 2 2 3" xfId="295" xr:uid="{737D6107-7CCE-4B67-A12A-CFE31DB7AD91}"/>
    <cellStyle name="Millares 4 2 2 2 3 2" xfId="601" xr:uid="{01D1A790-E81B-4409-BB0A-06DCE8BC9D3C}"/>
    <cellStyle name="Millares 4 2 2 2 4" xfId="397" xr:uid="{2E29C880-BDC1-4640-AAB9-1211CF1C5126}"/>
    <cellStyle name="Millares 4 2 2 3" xfId="142" xr:uid="{F62C93DB-F6F7-44C1-876F-FBB97D5585A7}"/>
    <cellStyle name="Millares 4 2 2 3 2" xfId="448" xr:uid="{D7D38131-041B-4B45-9549-45BE3EF8BACE}"/>
    <cellStyle name="Millares 4 2 2 4" xfId="244" xr:uid="{69AC7E41-C55F-4BCB-B9A2-F81BDC0EE8C7}"/>
    <cellStyle name="Millares 4 2 2 4 2" xfId="550" xr:uid="{25455EA7-CAED-4849-B1A2-27B9D6EBB10E}"/>
    <cellStyle name="Millares 4 2 2 5" xfId="346" xr:uid="{F749E432-E7F6-4162-B685-2B5111B35551}"/>
    <cellStyle name="Millares 4 2 3" xfId="57" xr:uid="{02631E6D-87CA-4355-A673-D627915BE4ED}"/>
    <cellStyle name="Millares 4 2 3 2" xfId="108" xr:uid="{D3ED0D22-90AA-4FC2-9D03-BDF1CF5DA837}"/>
    <cellStyle name="Millares 4 2 3 2 2" xfId="210" xr:uid="{DB9CB28A-AC13-405A-A11B-F38273C6E5B9}"/>
    <cellStyle name="Millares 4 2 3 2 2 2" xfId="516" xr:uid="{4D7EB84D-5854-40F6-A0BC-EDE683FF6CA2}"/>
    <cellStyle name="Millares 4 2 3 2 3" xfId="312" xr:uid="{623AF4E5-53FF-4191-8CFD-F317C2D5964A}"/>
    <cellStyle name="Millares 4 2 3 2 3 2" xfId="618" xr:uid="{DB5D15A9-2B12-475E-9C3B-12D24C310F38}"/>
    <cellStyle name="Millares 4 2 3 2 4" xfId="414" xr:uid="{3E670D3C-BCEF-4150-AECB-76833CC1E026}"/>
    <cellStyle name="Millares 4 2 3 3" xfId="159" xr:uid="{18568AA6-08A2-4825-B9F2-9D490C671DBE}"/>
    <cellStyle name="Millares 4 2 3 3 2" xfId="465" xr:uid="{82D2D6C2-6C7A-4C47-8641-19A9B20436EA}"/>
    <cellStyle name="Millares 4 2 3 4" xfId="261" xr:uid="{D6E55280-EC3F-473B-B5C5-3CDDAE34EAA0}"/>
    <cellStyle name="Millares 4 2 3 4 2" xfId="567" xr:uid="{65A7A135-DDD6-49B3-9CD5-5BE5372D408C}"/>
    <cellStyle name="Millares 4 2 3 5" xfId="363" xr:uid="{B598A34F-6858-445F-BBA4-05BAA45BA7EB}"/>
    <cellStyle name="Millares 4 2 4" xfId="74" xr:uid="{E809559B-A1EE-40D1-830D-70540883B029}"/>
    <cellStyle name="Millares 4 2 4 2" xfId="176" xr:uid="{52305F11-4E04-4B6B-8C4E-3B07424EB676}"/>
    <cellStyle name="Millares 4 2 4 2 2" xfId="482" xr:uid="{563CF972-8CDC-4485-A988-3D6C7F83B66B}"/>
    <cellStyle name="Millares 4 2 4 3" xfId="278" xr:uid="{4D0D35C3-020B-4920-941A-D55E2BFAC783}"/>
    <cellStyle name="Millares 4 2 4 3 2" xfId="584" xr:uid="{0AA370F2-A848-4BEA-9370-8669567B79CC}"/>
    <cellStyle name="Millares 4 2 4 4" xfId="380" xr:uid="{AC1115A3-6633-45E9-B308-05C95138AD0B}"/>
    <cellStyle name="Millares 4 2 5" xfId="125" xr:uid="{C9B88CDB-A396-4170-B9BA-505DB2B6F8F8}"/>
    <cellStyle name="Millares 4 2 5 2" xfId="431" xr:uid="{387BB328-8B71-4286-AFC3-B6CF5EB518A7}"/>
    <cellStyle name="Millares 4 2 6" xfId="227" xr:uid="{DCEF21D3-1320-4658-A1D5-538257001684}"/>
    <cellStyle name="Millares 4 2 6 2" xfId="533" xr:uid="{9915B80D-FD2A-45C3-9BDB-48DBCDB3FC59}"/>
    <cellStyle name="Millares 4 2 7" xfId="329" xr:uid="{AF4C981F-05C9-4DC9-9F6D-F9F400CACC2C}"/>
    <cellStyle name="Millares 4 3" xfId="33" xr:uid="{86DC2337-280F-4BDA-8E5C-878613D3A596}"/>
    <cellStyle name="Millares 4 3 2" xfId="84" xr:uid="{62C3CB04-E10A-4B16-B9AC-DB38E61ECB23}"/>
    <cellStyle name="Millares 4 3 2 2" xfId="186" xr:uid="{3B65986F-0FB3-4425-A5DA-ED3213092AA1}"/>
    <cellStyle name="Millares 4 3 2 2 2" xfId="492" xr:uid="{F9D18DE3-C852-47E9-A78B-4C2C3216603B}"/>
    <cellStyle name="Millares 4 3 2 3" xfId="288" xr:uid="{0EB54F70-116C-45BA-933D-6915A73EF801}"/>
    <cellStyle name="Millares 4 3 2 3 2" xfId="594" xr:uid="{38143C8F-8B08-4A00-8EE9-139A0FAE46D8}"/>
    <cellStyle name="Millares 4 3 2 4" xfId="390" xr:uid="{F9D579D6-2DC0-4D04-89D9-9AC1F3249A27}"/>
    <cellStyle name="Millares 4 3 3" xfId="135" xr:uid="{54FDB283-9069-4CD4-80D0-9A58B6E25AED}"/>
    <cellStyle name="Millares 4 3 3 2" xfId="441" xr:uid="{BE87729C-8761-4C42-B208-DB3778180F47}"/>
    <cellStyle name="Millares 4 3 4" xfId="237" xr:uid="{95CB99FB-42EB-4B28-A102-312E89B8E0DF}"/>
    <cellStyle name="Millares 4 3 4 2" xfId="543" xr:uid="{1CCE8713-A23B-458C-8EB9-D2BE13EA6531}"/>
    <cellStyle name="Millares 4 3 5" xfId="339" xr:uid="{7C27AB20-21E6-4BAC-9199-9BB7937B6A58}"/>
    <cellStyle name="Millares 4 4" xfId="50" xr:uid="{0A9B08DC-9FB0-414B-8ABB-E90B475B3F4B}"/>
    <cellStyle name="Millares 4 4 2" xfId="101" xr:uid="{AA46EE3F-BA94-4E23-A55D-3B6E38346810}"/>
    <cellStyle name="Millares 4 4 2 2" xfId="203" xr:uid="{C8F9BAFD-58C4-42D7-ADE5-DA64DD881368}"/>
    <cellStyle name="Millares 4 4 2 2 2" xfId="509" xr:uid="{52E6EB36-D493-49CA-91F1-A3CF45C8B2CE}"/>
    <cellStyle name="Millares 4 4 2 3" xfId="305" xr:uid="{93A06D06-6015-4F42-9BDF-568D5F475869}"/>
    <cellStyle name="Millares 4 4 2 3 2" xfId="611" xr:uid="{6F03A2FF-A86B-4AEF-B0CC-01D903AB146E}"/>
    <cellStyle name="Millares 4 4 2 4" xfId="407" xr:uid="{3A9E2ACA-8808-41B9-B5E1-493C0E405B1E}"/>
    <cellStyle name="Millares 4 4 3" xfId="152" xr:uid="{D104F463-9062-4559-83E2-CD3FE370AC12}"/>
    <cellStyle name="Millares 4 4 3 2" xfId="458" xr:uid="{03DA0CA1-4E44-4619-B5E9-94A0234B7973}"/>
    <cellStyle name="Millares 4 4 4" xfId="254" xr:uid="{694C0802-DA74-433D-936B-D5BEAA0237A0}"/>
    <cellStyle name="Millares 4 4 4 2" xfId="560" xr:uid="{F78808CA-A7A3-45B2-AF02-009ED7546BFD}"/>
    <cellStyle name="Millares 4 4 5" xfId="356" xr:uid="{648D2A6D-6E4F-48B6-973A-6A19472DF50B}"/>
    <cellStyle name="Millares 4 5" xfId="67" xr:uid="{AE700704-5117-4E8A-AB58-104E70AA7FB1}"/>
    <cellStyle name="Millares 4 5 2" xfId="169" xr:uid="{C8C630C2-39D2-4843-98B6-DE1A9AEE432E}"/>
    <cellStyle name="Millares 4 5 2 2" xfId="475" xr:uid="{A82E0866-9BAF-4F73-9CA2-0D1D9528E8B9}"/>
    <cellStyle name="Millares 4 5 3" xfId="271" xr:uid="{05F98FEE-7BC9-4368-BDFE-F59D69E36103}"/>
    <cellStyle name="Millares 4 5 3 2" xfId="577" xr:uid="{A9B7B6DF-D1A8-446F-BF5B-2096C49A205F}"/>
    <cellStyle name="Millares 4 5 4" xfId="373" xr:uid="{349FD4EE-5816-4A12-A1C7-18EDB4CF36DD}"/>
    <cellStyle name="Millares 4 6" xfId="118" xr:uid="{CAB85E38-F04F-4F8D-8942-F7989531A3AB}"/>
    <cellStyle name="Millares 4 6 2" xfId="424" xr:uid="{2C21E9DB-AFAB-4422-8EB6-868489A0E05C}"/>
    <cellStyle name="Millares 4 7" xfId="220" xr:uid="{BF7B8288-5B1B-42BC-987F-79F127981933}"/>
    <cellStyle name="Millares 4 7 2" xfId="526" xr:uid="{DB302A8C-FE27-4808-BD8B-5F54003C1ADF}"/>
    <cellStyle name="Millares 4 8" xfId="322" xr:uid="{8D52986E-4299-4E7A-86C6-2D41E10039D5}"/>
    <cellStyle name="Millares 5" xfId="4" xr:uid="{ED65FF43-D9DE-46F0-98AB-38A651FBEC4A}"/>
    <cellStyle name="Millares 5 2" xfId="20" xr:uid="{35C9E50B-1B14-4276-8AA5-4EED52FA002A}"/>
    <cellStyle name="Millares 5 2 2" xfId="37" xr:uid="{7D84BCE0-015B-406C-AEA5-CBDA1DB00F77}"/>
    <cellStyle name="Millares 5 2 2 2" xfId="88" xr:uid="{7A6F382D-726B-4302-AF37-61D06D6044D3}"/>
    <cellStyle name="Millares 5 2 2 2 2" xfId="190" xr:uid="{F5F0E785-B1A6-417F-94B8-300247242577}"/>
    <cellStyle name="Millares 5 2 2 2 2 2" xfId="496" xr:uid="{8192D605-C1A0-4F2C-B590-C40B300C78A8}"/>
    <cellStyle name="Millares 5 2 2 2 3" xfId="292" xr:uid="{B637A606-8C92-4039-9FB3-6B518685A510}"/>
    <cellStyle name="Millares 5 2 2 2 3 2" xfId="598" xr:uid="{B5138245-4835-4C83-942D-5DC7D4FBE1C5}"/>
    <cellStyle name="Millares 5 2 2 2 4" xfId="394" xr:uid="{8EC774E8-9331-4810-9129-E9524E338B48}"/>
    <cellStyle name="Millares 5 2 2 3" xfId="139" xr:uid="{B192B94B-B0F4-4A21-B877-5E59227B40B4}"/>
    <cellStyle name="Millares 5 2 2 3 2" xfId="445" xr:uid="{E6261871-0095-4AC8-B633-49960EC048CB}"/>
    <cellStyle name="Millares 5 2 2 4" xfId="241" xr:uid="{C8CD1A3B-786A-4378-AAFF-2D004FC6243E}"/>
    <cellStyle name="Millares 5 2 2 4 2" xfId="547" xr:uid="{670614FE-EDEE-4350-8853-11088A3573F8}"/>
    <cellStyle name="Millares 5 2 2 5" xfId="343" xr:uid="{1A46BD4F-B009-472D-9B5C-EC8C9B70B0F6}"/>
    <cellStyle name="Millares 5 2 3" xfId="54" xr:uid="{1AD3B5D5-C32C-43E8-935A-A4B495133023}"/>
    <cellStyle name="Millares 5 2 3 2" xfId="105" xr:uid="{2D72A3E2-2028-44FD-9D3B-4845D7450CDF}"/>
    <cellStyle name="Millares 5 2 3 2 2" xfId="207" xr:uid="{67EA4309-48F8-4BF4-8B6D-7DA314D799F7}"/>
    <cellStyle name="Millares 5 2 3 2 2 2" xfId="513" xr:uid="{F43522D0-D4FF-4B21-944A-80F8BA903D58}"/>
    <cellStyle name="Millares 5 2 3 2 3" xfId="309" xr:uid="{FCCDBED1-B3EA-42C0-A50E-A8300600631B}"/>
    <cellStyle name="Millares 5 2 3 2 3 2" xfId="615" xr:uid="{36B21309-8B11-4BC7-8BCF-AFCE551571B9}"/>
    <cellStyle name="Millares 5 2 3 2 4" xfId="411" xr:uid="{53B00C5E-5159-45E4-B479-A726AC61DD37}"/>
    <cellStyle name="Millares 5 2 3 3" xfId="156" xr:uid="{0AA5837D-4243-4539-B000-F3D6293B5A15}"/>
    <cellStyle name="Millares 5 2 3 3 2" xfId="462" xr:uid="{F15A1501-EDB9-4E87-9057-BA76663628CB}"/>
    <cellStyle name="Millares 5 2 3 4" xfId="258" xr:uid="{9B82D6BE-8390-407C-B270-A9F8288C3CC9}"/>
    <cellStyle name="Millares 5 2 3 4 2" xfId="564" xr:uid="{80B28F9D-CF14-48CE-96EB-2B2D268D86D8}"/>
    <cellStyle name="Millares 5 2 3 5" xfId="360" xr:uid="{8E28B859-2962-4E52-A42F-911A58C71A49}"/>
    <cellStyle name="Millares 5 2 4" xfId="71" xr:uid="{164D2E61-C94C-4C90-B803-DB121875BE1F}"/>
    <cellStyle name="Millares 5 2 4 2" xfId="173" xr:uid="{016C885C-DAA0-4598-BDFD-4FB6B3E28CBB}"/>
    <cellStyle name="Millares 5 2 4 2 2" xfId="479" xr:uid="{94BDAEC0-9328-4F59-A3D9-AD19C2B3FEEF}"/>
    <cellStyle name="Millares 5 2 4 3" xfId="275" xr:uid="{5146BE35-979A-492E-9D3B-D7EB5E4B21BF}"/>
    <cellStyle name="Millares 5 2 4 3 2" xfId="581" xr:uid="{A3081BF5-495B-4BE0-8C9E-2A394AC3E0D6}"/>
    <cellStyle name="Millares 5 2 4 4" xfId="377" xr:uid="{0C29155B-D8CB-416A-A399-1C183A1E54B8}"/>
    <cellStyle name="Millares 5 2 5" xfId="122" xr:uid="{61E92B57-8F8D-40C1-BE67-EE9ADE16E2D9}"/>
    <cellStyle name="Millares 5 2 5 2" xfId="428" xr:uid="{96EC15E2-62BD-4792-A380-11500A081C48}"/>
    <cellStyle name="Millares 5 2 6" xfId="224" xr:uid="{0FC7366E-DD1E-4D81-83B1-4D6E79C10954}"/>
    <cellStyle name="Millares 5 2 6 2" xfId="530" xr:uid="{2F5D9FBA-941D-44E8-B086-E9A24D8FDD0C}"/>
    <cellStyle name="Millares 5 2 7" xfId="326" xr:uid="{EE54407A-5986-474B-91A1-0218BBC1188F}"/>
    <cellStyle name="Millares 5 3" xfId="30" xr:uid="{8F2EAFE7-44F7-4C3C-8FCC-F6B28691070C}"/>
    <cellStyle name="Millares 5 3 2" xfId="81" xr:uid="{39FF018C-2DF3-4227-A84F-155BB68B7380}"/>
    <cellStyle name="Millares 5 3 2 2" xfId="183" xr:uid="{DBC526C3-3390-45BB-90C1-C400CDCB5E0A}"/>
    <cellStyle name="Millares 5 3 2 2 2" xfId="489" xr:uid="{AC97F476-6F81-4674-A529-33E6DF2001BE}"/>
    <cellStyle name="Millares 5 3 2 3" xfId="285" xr:uid="{F439D4B3-5D5E-4135-BBDF-1ADE76AA234A}"/>
    <cellStyle name="Millares 5 3 2 3 2" xfId="591" xr:uid="{245FFB7C-E231-402E-9F75-B2C552A022B7}"/>
    <cellStyle name="Millares 5 3 2 4" xfId="387" xr:uid="{A927D651-C161-4704-9ED3-5E1176881FBC}"/>
    <cellStyle name="Millares 5 3 3" xfId="132" xr:uid="{0FDA08B3-D23E-48DD-84AE-2F95524E7135}"/>
    <cellStyle name="Millares 5 3 3 2" xfId="438" xr:uid="{6490EC6E-7947-4F06-90CD-C0340A9F67F1}"/>
    <cellStyle name="Millares 5 3 4" xfId="234" xr:uid="{9A962904-3455-4222-AA64-63667B8FBDD1}"/>
    <cellStyle name="Millares 5 3 4 2" xfId="540" xr:uid="{64F9ACF4-9DBE-497F-BE5D-CF4E53669B7A}"/>
    <cellStyle name="Millares 5 3 5" xfId="336" xr:uid="{0D7588FA-5383-442E-90D3-374570E26410}"/>
    <cellStyle name="Millares 5 4" xfId="47" xr:uid="{E8D1D684-449D-45C6-A716-D711D39EA95B}"/>
    <cellStyle name="Millares 5 4 2" xfId="98" xr:uid="{33AD4684-699D-471D-BF54-C2DD550B9F3D}"/>
    <cellStyle name="Millares 5 4 2 2" xfId="200" xr:uid="{FBEE159C-AA7B-4083-9687-2C20B20FABDC}"/>
    <cellStyle name="Millares 5 4 2 2 2" xfId="506" xr:uid="{DB248C00-21EE-4F0A-A658-E37A869685B1}"/>
    <cellStyle name="Millares 5 4 2 3" xfId="302" xr:uid="{7A335649-DF16-4216-88C7-79081FB2A980}"/>
    <cellStyle name="Millares 5 4 2 3 2" xfId="608" xr:uid="{58F8EC12-632B-4DCE-A040-ABF59B6A0CE2}"/>
    <cellStyle name="Millares 5 4 2 4" xfId="404" xr:uid="{21F0B467-C85F-4EF1-9F8C-4651B7C4DA5B}"/>
    <cellStyle name="Millares 5 4 3" xfId="149" xr:uid="{9D6A437A-4A5A-46A1-9439-F361072F06F0}"/>
    <cellStyle name="Millares 5 4 3 2" xfId="455" xr:uid="{80F7946A-E72A-45B5-8ACD-F73A665530EE}"/>
    <cellStyle name="Millares 5 4 4" xfId="251" xr:uid="{5864C8D6-3F2A-4EFD-8147-5FCFC0E17B93}"/>
    <cellStyle name="Millares 5 4 4 2" xfId="557" xr:uid="{2CFBBF86-C780-4EA5-BF2E-C34DD190E7B8}"/>
    <cellStyle name="Millares 5 4 5" xfId="353" xr:uid="{F27F4710-A712-48F6-A59C-7F6598A695D1}"/>
    <cellStyle name="Millares 5 5" xfId="64" xr:uid="{38E79C1B-6BB8-4CBE-B0C5-A24169C3DD1C}"/>
    <cellStyle name="Millares 5 5 2" xfId="166" xr:uid="{CB5FE7E2-F7B6-4770-ACAC-ED787EB4B70F}"/>
    <cellStyle name="Millares 5 5 2 2" xfId="472" xr:uid="{A0FF65B0-8BB6-4BAF-937D-CB427A48B84E}"/>
    <cellStyle name="Millares 5 5 3" xfId="268" xr:uid="{23EAD097-012A-4D13-AD79-95541534B5A2}"/>
    <cellStyle name="Millares 5 5 3 2" xfId="574" xr:uid="{BAA54D16-B712-4396-8D6A-3AFB002650ED}"/>
    <cellStyle name="Millares 5 5 4" xfId="370" xr:uid="{35A250AE-E88F-4806-B36D-0B565BF1C525}"/>
    <cellStyle name="Millares 5 6" xfId="115" xr:uid="{0D6FD095-4629-40E1-898E-9FC1184CCBBE}"/>
    <cellStyle name="Millares 5 6 2" xfId="421" xr:uid="{2E04A4F3-478C-4C25-A674-8990F2B6128F}"/>
    <cellStyle name="Millares 5 7" xfId="217" xr:uid="{EC912986-983A-456E-8FCB-6B29D05A4E1C}"/>
    <cellStyle name="Millares 5 7 2" xfId="523" xr:uid="{29711B0F-F27E-434C-AE88-DF3C2D33C0E6}"/>
    <cellStyle name="Millares 5 8" xfId="319" xr:uid="{E26920D4-E387-4574-937C-E2C543FD0440}"/>
    <cellStyle name="Millares 6" xfId="8" xr:uid="{9F731B07-C55A-4767-AF81-855AB4FDFED0}"/>
    <cellStyle name="Millares 6 2" xfId="34" xr:uid="{562345E1-36CE-40B4-8FAA-40A2A4EFD1D0}"/>
    <cellStyle name="Millares 6 2 2" xfId="85" xr:uid="{CAADAD0F-79B1-44D9-B037-746E48C594BA}"/>
    <cellStyle name="Millares 6 2 2 2" xfId="187" xr:uid="{0897DFCE-45C6-4A02-A979-FBFDB4780E2E}"/>
    <cellStyle name="Millares 6 2 2 2 2" xfId="493" xr:uid="{20540995-6CE2-4814-AF71-07407538396B}"/>
    <cellStyle name="Millares 6 2 2 3" xfId="289" xr:uid="{380A4212-00DD-4DB6-AC50-D32FFB3D13BA}"/>
    <cellStyle name="Millares 6 2 2 3 2" xfId="595" xr:uid="{19A682EA-49E5-4CC4-A9A4-FA83603F49CA}"/>
    <cellStyle name="Millares 6 2 2 4" xfId="391" xr:uid="{AEEE936F-A64F-4997-BFDD-92229AC8F9F4}"/>
    <cellStyle name="Millares 6 2 3" xfId="136" xr:uid="{53637766-2280-4F04-A1C4-BBD039AC4F46}"/>
    <cellStyle name="Millares 6 2 3 2" xfId="442" xr:uid="{3B1B851A-51EC-469D-8D61-F824A8C756AA}"/>
    <cellStyle name="Millares 6 2 4" xfId="238" xr:uid="{4FB60A6C-53CB-4BED-92DC-B8AC1BC1C618}"/>
    <cellStyle name="Millares 6 2 4 2" xfId="544" xr:uid="{4FCD71F7-CFD8-4EE3-847C-1D9CC1F9DD8F}"/>
    <cellStyle name="Millares 6 2 5" xfId="340" xr:uid="{147291C4-D74F-43A2-A66A-D8A03D0D4AA9}"/>
    <cellStyle name="Millares 6 3" xfId="51" xr:uid="{E2163476-BCA3-4190-8BAA-01D07989C400}"/>
    <cellStyle name="Millares 6 3 2" xfId="102" xr:uid="{D5D4990D-8A14-42AA-9704-BCC67D496135}"/>
    <cellStyle name="Millares 6 3 2 2" xfId="204" xr:uid="{C6FA54CE-E956-4D7F-A9D9-A34F83DF36E9}"/>
    <cellStyle name="Millares 6 3 2 2 2" xfId="510" xr:uid="{C3CF2470-2700-4708-81AA-94D3EF3BAF34}"/>
    <cellStyle name="Millares 6 3 2 3" xfId="306" xr:uid="{F56E914E-D3EC-437B-BFD6-924A875AECF2}"/>
    <cellStyle name="Millares 6 3 2 3 2" xfId="612" xr:uid="{29FC5721-74F4-4899-8CAC-79A857BFDA60}"/>
    <cellStyle name="Millares 6 3 2 4" xfId="408" xr:uid="{127FBAC3-10C5-4ECE-A07B-36D875BD32B6}"/>
    <cellStyle name="Millares 6 3 3" xfId="153" xr:uid="{1A6B150A-D60A-4423-8921-DAF3F2F68BDB}"/>
    <cellStyle name="Millares 6 3 3 2" xfId="459" xr:uid="{C094E94D-54F7-48DF-9FD3-75BB9A7E4AD3}"/>
    <cellStyle name="Millares 6 3 4" xfId="255" xr:uid="{BA5327C9-9658-42E2-9B28-09075C272E8C}"/>
    <cellStyle name="Millares 6 3 4 2" xfId="561" xr:uid="{8519428E-8692-498A-B7DF-0A85B41DB181}"/>
    <cellStyle name="Millares 6 3 5" xfId="357" xr:uid="{8343D6F1-6331-4190-A709-C0C40B2FCA78}"/>
    <cellStyle name="Millares 6 4" xfId="68" xr:uid="{1AE102C4-510F-48A1-886A-886897FB8333}"/>
    <cellStyle name="Millares 6 4 2" xfId="170" xr:uid="{434B9B63-84AD-4D36-82FD-EB70A07730C5}"/>
    <cellStyle name="Millares 6 4 2 2" xfId="476" xr:uid="{C87957D1-A9CE-4BEA-9A20-030E0E7D25AE}"/>
    <cellStyle name="Millares 6 4 3" xfId="272" xr:uid="{0EABF124-E3CC-4714-B6F7-0E7E690A03FE}"/>
    <cellStyle name="Millares 6 4 3 2" xfId="578" xr:uid="{A6DF59A8-FB75-4728-90AD-B90AA5B332CF}"/>
    <cellStyle name="Millares 6 4 4" xfId="374" xr:uid="{A4CE5F5D-6806-4997-A112-AA2C4076D094}"/>
    <cellStyle name="Millares 6 5" xfId="119" xr:uid="{E15A6C83-1C81-4B84-B321-C1B15E8045B2}"/>
    <cellStyle name="Millares 6 5 2" xfId="425" xr:uid="{4067C8F3-7CBE-4E94-A555-53EF29D58C00}"/>
    <cellStyle name="Millares 6 6" xfId="221" xr:uid="{437C4783-2D6D-4DF9-B7BD-5103BA556C4D}"/>
    <cellStyle name="Millares 6 6 2" xfId="527" xr:uid="{8E5CC423-A85E-4FD0-8FAB-781E54E06CB0}"/>
    <cellStyle name="Millares 6 7" xfId="323" xr:uid="{979200CB-E5DB-429D-947D-445061F21B9A}"/>
    <cellStyle name="Millares 7" xfId="9" xr:uid="{8C4E6138-B956-44FD-B907-009216E71B31}"/>
    <cellStyle name="Millares 7 2" xfId="35" xr:uid="{4A6E598E-4230-4D9F-B24D-68F09B03CB3E}"/>
    <cellStyle name="Millares 7 2 2" xfId="86" xr:uid="{B36343EC-988B-4D4A-8773-E311983391CF}"/>
    <cellStyle name="Millares 7 2 2 2" xfId="188" xr:uid="{DAB9EC3E-A75A-4243-A519-44EFA853613E}"/>
    <cellStyle name="Millares 7 2 2 2 2" xfId="494" xr:uid="{4EA2058D-415A-40C9-9BFD-88BF13E4C575}"/>
    <cellStyle name="Millares 7 2 2 3" xfId="290" xr:uid="{57058506-143E-4C39-B565-73C36082B68D}"/>
    <cellStyle name="Millares 7 2 2 3 2" xfId="596" xr:uid="{3B8361A2-3041-4AA0-8459-7D58276537AC}"/>
    <cellStyle name="Millares 7 2 2 4" xfId="392" xr:uid="{8B8096A0-5822-448B-A5C7-A2FA9E4B52E7}"/>
    <cellStyle name="Millares 7 2 3" xfId="137" xr:uid="{D0131C66-48E9-4DA0-8486-CC97438FCE72}"/>
    <cellStyle name="Millares 7 2 3 2" xfId="443" xr:uid="{36732C52-370D-4445-ACC4-026B36C507D8}"/>
    <cellStyle name="Millares 7 2 4" xfId="239" xr:uid="{6C92CA31-0DD9-4735-886B-0446B7429751}"/>
    <cellStyle name="Millares 7 2 4 2" xfId="545" xr:uid="{372050E7-96F6-4691-8565-7C664ECDADAD}"/>
    <cellStyle name="Millares 7 2 5" xfId="341" xr:uid="{17C8E088-E82E-4BD2-9188-4BF112377F58}"/>
    <cellStyle name="Millares 7 3" xfId="52" xr:uid="{75EEC050-0C2A-4AD7-BD92-97B1DF52D5F5}"/>
    <cellStyle name="Millares 7 3 2" xfId="103" xr:uid="{EE3880D7-3C2A-4EFD-A5F1-720434B157F2}"/>
    <cellStyle name="Millares 7 3 2 2" xfId="205" xr:uid="{2136B393-908F-4F35-872E-6680E669B1C7}"/>
    <cellStyle name="Millares 7 3 2 2 2" xfId="511" xr:uid="{A5F9B489-3061-4A86-8691-F8167981736F}"/>
    <cellStyle name="Millares 7 3 2 3" xfId="307" xr:uid="{530597B6-68E7-4684-BC8E-E25B50546A0F}"/>
    <cellStyle name="Millares 7 3 2 3 2" xfId="613" xr:uid="{28BB97BB-6603-4855-9443-581D53AFFCC4}"/>
    <cellStyle name="Millares 7 3 2 4" xfId="409" xr:uid="{62D46182-F322-4317-84F1-21BF0ED13706}"/>
    <cellStyle name="Millares 7 3 3" xfId="154" xr:uid="{CBB1764E-DE0F-4477-B640-F99B183DAC45}"/>
    <cellStyle name="Millares 7 3 3 2" xfId="460" xr:uid="{39268A14-A560-475B-9726-21A18DF8D79C}"/>
    <cellStyle name="Millares 7 3 4" xfId="256" xr:uid="{FD09797B-DBC3-4529-B2FF-7D2D4D974C18}"/>
    <cellStyle name="Millares 7 3 4 2" xfId="562" xr:uid="{631A09DE-8A92-4767-9AEB-C37C3203FF8C}"/>
    <cellStyle name="Millares 7 3 5" xfId="358" xr:uid="{5D5D7D93-2DB3-49F6-9C9D-49D5467FD023}"/>
    <cellStyle name="Millares 7 4" xfId="69" xr:uid="{38C3B9C2-8DF8-40D9-9178-CC2E117F3770}"/>
    <cellStyle name="Millares 7 4 2" xfId="171" xr:uid="{98FF323B-9ED8-4828-83F9-B8148FD6B2B4}"/>
    <cellStyle name="Millares 7 4 2 2" xfId="477" xr:uid="{7C19316E-B10E-4A42-940E-1404FFFE75FA}"/>
    <cellStyle name="Millares 7 4 3" xfId="273" xr:uid="{B7990C12-8B56-4622-A901-B5061AA3BF93}"/>
    <cellStyle name="Millares 7 4 3 2" xfId="579" xr:uid="{90FF5AC9-9AFE-4303-80F7-4E3B34D1F3BB}"/>
    <cellStyle name="Millares 7 4 4" xfId="375" xr:uid="{F701D4A3-76C4-4BCF-BE21-D95F456D200E}"/>
    <cellStyle name="Millares 7 5" xfId="120" xr:uid="{CAA741A1-3C2E-4C10-B34E-813F3FBA2C3B}"/>
    <cellStyle name="Millares 7 5 2" xfId="426" xr:uid="{03F5A390-2ECE-4046-8CD5-562DBFE6543C}"/>
    <cellStyle name="Millares 7 6" xfId="222" xr:uid="{491C7B25-123C-47B3-B3F4-E42CB440CCB5}"/>
    <cellStyle name="Millares 7 6 2" xfId="528" xr:uid="{C931BC6E-C050-44AC-B22B-10D78291F3B4}"/>
    <cellStyle name="Millares 7 7" xfId="324" xr:uid="{A1FE3311-4E7B-49A5-8A3D-E2C5F08D0101}"/>
    <cellStyle name="Millares 8" xfId="24" xr:uid="{D28C712A-550B-4955-9DDB-8D94A03F1C14}"/>
    <cellStyle name="Millares 8 2" xfId="41" xr:uid="{46969B4F-0943-46AD-956D-C1EFF4D4B692}"/>
    <cellStyle name="Millares 8 2 2" xfId="92" xr:uid="{81330F55-6CE5-4FFE-A6E7-92F21D8FF108}"/>
    <cellStyle name="Millares 8 2 2 2" xfId="194" xr:uid="{DDE584C2-1243-4EAC-BD1F-89C1B25705A9}"/>
    <cellStyle name="Millares 8 2 2 2 2" xfId="500" xr:uid="{A6065AF0-AE9A-4684-B761-9DCD250A449F}"/>
    <cellStyle name="Millares 8 2 2 3" xfId="296" xr:uid="{6CC46A9C-F1DB-4ACE-A638-5FE7C930744D}"/>
    <cellStyle name="Millares 8 2 2 3 2" xfId="602" xr:uid="{9B8A0E2B-196B-49C4-A7CE-4B5C93DB8B09}"/>
    <cellStyle name="Millares 8 2 2 4" xfId="398" xr:uid="{5E40CEBB-9172-4C66-865C-333BC99A2EF1}"/>
    <cellStyle name="Millares 8 2 3" xfId="143" xr:uid="{86197571-49E0-40EC-B412-F015EC87658A}"/>
    <cellStyle name="Millares 8 2 3 2" xfId="449" xr:uid="{107F9BA8-A112-482F-9F3D-8BC9AE751043}"/>
    <cellStyle name="Millares 8 2 4" xfId="245" xr:uid="{B3487BB0-CCC0-41F6-9BF2-91A65831B753}"/>
    <cellStyle name="Millares 8 2 4 2" xfId="551" xr:uid="{AA5AF210-BE84-43E2-9CB5-5E870F17DB1F}"/>
    <cellStyle name="Millares 8 2 5" xfId="347" xr:uid="{14FC4678-1E1D-450E-8F28-80AF85CB0868}"/>
    <cellStyle name="Millares 8 3" xfId="58" xr:uid="{71C3C103-0CF6-4906-B4D3-C4B612861900}"/>
    <cellStyle name="Millares 8 3 2" xfId="109" xr:uid="{1BA2BA98-9CD6-4A69-8DAF-A16742F25270}"/>
    <cellStyle name="Millares 8 3 2 2" xfId="211" xr:uid="{1D199040-6261-48DE-9B27-4A1DB4440B6E}"/>
    <cellStyle name="Millares 8 3 2 2 2" xfId="517" xr:uid="{DD024B64-8F8D-4BBB-9BF3-DDF8470BFB5F}"/>
    <cellStyle name="Millares 8 3 2 3" xfId="313" xr:uid="{59294E2C-DD9F-4CAE-9D1D-40DB446586A2}"/>
    <cellStyle name="Millares 8 3 2 3 2" xfId="619" xr:uid="{A7B61907-DF61-41D9-95AB-F4844F3D1196}"/>
    <cellStyle name="Millares 8 3 2 4" xfId="415" xr:uid="{B1F19BA3-F2B3-4205-BA1F-88BFD7FF94D3}"/>
    <cellStyle name="Millares 8 3 3" xfId="160" xr:uid="{0B6FA05E-FAA4-46FB-B737-19409607CE74}"/>
    <cellStyle name="Millares 8 3 3 2" xfId="466" xr:uid="{4D00DFC0-1788-4FAA-A398-CFDF6F52D1EC}"/>
    <cellStyle name="Millares 8 3 4" xfId="262" xr:uid="{5F67AB40-F92E-42FF-9F7D-D5D98A40AB47}"/>
    <cellStyle name="Millares 8 3 4 2" xfId="568" xr:uid="{F59FB03A-6B24-4312-8A82-446719048A95}"/>
    <cellStyle name="Millares 8 3 5" xfId="364" xr:uid="{44A8D356-373E-48BA-B39C-0924E2E3D0E8}"/>
    <cellStyle name="Millares 8 4" xfId="75" xr:uid="{F309652C-0827-4261-83AB-7C23AF2E0E87}"/>
    <cellStyle name="Millares 8 4 2" xfId="177" xr:uid="{8F6A491B-9F42-4CD0-A72B-F1A862231EB4}"/>
    <cellStyle name="Millares 8 4 2 2" xfId="483" xr:uid="{BD6907C9-6D8A-40DA-9D4E-EEE257D0075D}"/>
    <cellStyle name="Millares 8 4 3" xfId="279" xr:uid="{00C265B5-39DA-4EDC-8D63-8B0DBC652879}"/>
    <cellStyle name="Millares 8 4 3 2" xfId="585" xr:uid="{EBB08ADA-D83C-4753-AE07-453D5A8518C7}"/>
    <cellStyle name="Millares 8 4 4" xfId="381" xr:uid="{D77D5988-DC33-4FEE-9FF3-A9422EC98D02}"/>
    <cellStyle name="Millares 8 5" xfId="126" xr:uid="{F684CA4B-D884-4C27-B950-6D5F672A6F15}"/>
    <cellStyle name="Millares 8 5 2" xfId="432" xr:uid="{F3A4D068-BEFC-47EE-ABF8-BBF968BD2145}"/>
    <cellStyle name="Millares 8 6" xfId="228" xr:uid="{9F1D9410-4B5D-4D05-BC0D-01F2BF90EF8B}"/>
    <cellStyle name="Millares 8 6 2" xfId="534" xr:uid="{3A983AB4-B1D1-41D6-86D0-A44FAF6F1158}"/>
    <cellStyle name="Millares 8 7" xfId="330" xr:uid="{6D8A02B7-31C1-4C9B-BB5E-65991589BE08}"/>
    <cellStyle name="Millares 9" xfId="26" xr:uid="{BD777713-E83B-49EB-BAFB-9A7D0D875CC2}"/>
    <cellStyle name="Millares 9 2" xfId="43" xr:uid="{7C698117-3054-4DE5-9BAF-4C1D21E79666}"/>
    <cellStyle name="Millares 9 2 2" xfId="94" xr:uid="{B71AE143-DA53-4634-9E53-C7C35D83D69F}"/>
    <cellStyle name="Millares 9 2 2 2" xfId="196" xr:uid="{F2910BED-03FD-4CE4-8A4F-519D030CF94D}"/>
    <cellStyle name="Millares 9 2 2 2 2" xfId="502" xr:uid="{27ADE7C4-1CC6-406C-9B81-285FC79E34D6}"/>
    <cellStyle name="Millares 9 2 2 3" xfId="298" xr:uid="{725A94F0-738F-4CEF-B6A3-FD06F886C1FB}"/>
    <cellStyle name="Millares 9 2 2 3 2" xfId="604" xr:uid="{4BCC3308-1A12-4EE9-A83D-1F4DF977A944}"/>
    <cellStyle name="Millares 9 2 2 4" xfId="400" xr:uid="{8EF7E41F-6643-4B97-B4DB-CDF7C5C7FD84}"/>
    <cellStyle name="Millares 9 2 3" xfId="145" xr:uid="{751EF510-C0D2-4B67-BB94-7CBA477CF72B}"/>
    <cellStyle name="Millares 9 2 3 2" xfId="451" xr:uid="{4F60727A-166F-464B-85FB-2A52787ABE7C}"/>
    <cellStyle name="Millares 9 2 4" xfId="247" xr:uid="{04F5B20E-3EBB-4C05-B191-C0A0D226C1A5}"/>
    <cellStyle name="Millares 9 2 4 2" xfId="553" xr:uid="{22D8D02E-4FC2-49AE-9D29-1F9483001737}"/>
    <cellStyle name="Millares 9 2 5" xfId="349" xr:uid="{0944BA63-6A06-4D67-8291-935B80112874}"/>
    <cellStyle name="Millares 9 3" xfId="60" xr:uid="{88CFF2B5-2A08-484E-9CAB-B0CCF7884A23}"/>
    <cellStyle name="Millares 9 3 2" xfId="111" xr:uid="{B0DA819F-A028-4FE3-9BC7-400A9B16614F}"/>
    <cellStyle name="Millares 9 3 2 2" xfId="213" xr:uid="{1E6D8BE6-02D3-48B9-9EEC-E495394B3D0F}"/>
    <cellStyle name="Millares 9 3 2 2 2" xfId="519" xr:uid="{1EE55198-68BD-45F9-8D93-3146E0960992}"/>
    <cellStyle name="Millares 9 3 2 3" xfId="315" xr:uid="{BAC1E1AC-03C5-494E-9962-B42146DA4526}"/>
    <cellStyle name="Millares 9 3 2 3 2" xfId="621" xr:uid="{E3EBCB71-9786-4BD6-BE6A-ACBF5A1A7927}"/>
    <cellStyle name="Millares 9 3 2 4" xfId="417" xr:uid="{9DAA4B47-4C90-40AE-9BC8-10B4053678DA}"/>
    <cellStyle name="Millares 9 3 3" xfId="162" xr:uid="{7D5E56AD-2523-49A3-ACD5-A3077DF96801}"/>
    <cellStyle name="Millares 9 3 3 2" xfId="468" xr:uid="{5632BA97-0B60-45E6-BFBC-810F3F60D65F}"/>
    <cellStyle name="Millares 9 3 4" xfId="264" xr:uid="{F7BE5605-C247-4496-B2B9-9287C9A89B32}"/>
    <cellStyle name="Millares 9 3 4 2" xfId="570" xr:uid="{27FFD87F-5400-45BC-8EAF-DFCC4D398E07}"/>
    <cellStyle name="Millares 9 3 5" xfId="366" xr:uid="{F6083BF8-0EFA-49A2-9908-6BD5B7CF204C}"/>
    <cellStyle name="Millares 9 4" xfId="77" xr:uid="{80F7C8E7-0E6C-4DA3-9E50-95A0D161CD4B}"/>
    <cellStyle name="Millares 9 4 2" xfId="179" xr:uid="{B815CCD7-993E-4414-B0D3-581FAE89C8D6}"/>
    <cellStyle name="Millares 9 4 2 2" xfId="485" xr:uid="{0DEA8423-2520-4A83-BE89-6BA563E9AE99}"/>
    <cellStyle name="Millares 9 4 3" xfId="281" xr:uid="{F0ACD107-5698-418D-86E9-76A8948D8E04}"/>
    <cellStyle name="Millares 9 4 3 2" xfId="587" xr:uid="{CCA5DF8F-5A34-499B-8A95-E685021B42D7}"/>
    <cellStyle name="Millares 9 4 4" xfId="383" xr:uid="{573D1C23-9D10-4C11-98E2-415D959584F7}"/>
    <cellStyle name="Millares 9 5" xfId="128" xr:uid="{6C8DD3A8-DEB3-4CBB-B0B5-2BAF3455F71F}"/>
    <cellStyle name="Millares 9 5 2" xfId="434" xr:uid="{8EB548CE-CA70-4C3A-ADC1-30E942E22816}"/>
    <cellStyle name="Millares 9 6" xfId="230" xr:uid="{67C8449C-4DF2-4A78-A9F0-B471C66FD4BB}"/>
    <cellStyle name="Millares 9 6 2" xfId="536" xr:uid="{C3999624-8670-47B5-BFD5-AA7D3D94EA31}"/>
    <cellStyle name="Millares 9 7" xfId="332" xr:uid="{DFE335F2-9810-4AA5-BA1E-34EAD9CCCB66}"/>
    <cellStyle name="Normal" xfId="0" builtinId="0"/>
    <cellStyle name="Normal 10" xfId="18" xr:uid="{C5451BA8-0D76-40DD-873B-CC1A8137888F}"/>
    <cellStyle name="Normal 2 2" xfId="10" xr:uid="{6003D33E-6417-4576-A1E1-E89C80381D0C}"/>
    <cellStyle name="Normal 3" xfId="11" xr:uid="{7E4BD0B7-775A-4378-ABB5-4FF2D400C805}"/>
    <cellStyle name="Normal 4" xfId="12" xr:uid="{5CDF1282-1FB2-4321-9BA7-397E563064A4}"/>
    <cellStyle name="Normal 5" xfId="13" xr:uid="{029DA3D0-F69A-481D-B951-83065393B0FF}"/>
    <cellStyle name="Normal 6" xfId="14" xr:uid="{30E6FE3E-FE08-43F3-AB29-EBCC1E524ECA}"/>
    <cellStyle name="Normal 7" xfId="15" xr:uid="{A41C46A2-D572-44DF-9583-0D123A02EDC5}"/>
    <cellStyle name="Normal 8" xfId="16" xr:uid="{C460A4DA-F259-4417-ACE3-F1FA09183CC2}"/>
    <cellStyle name="Normal 9" xfId="17" xr:uid="{1C9ABD3D-308F-403D-AFC4-8D238EBB48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AE07EE9-7691-4AF8-81EA-B280EB2A883F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7C87714F-B348-4A60-88FE-14F7D82AD7D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9E2B25E-030E-459D-AF4D-DA082D487C08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48DCBD71-C7E2-41C8-AE20-E0BD6D1F04C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0CCBA59-523F-47D2-ACC0-4B8988A9BAA7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99B72A3-BBB4-4DC6-A4E9-0AE1961307B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F96D3CE-CCE5-4411-8FD1-9E1FE52AF7D4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6FD698D-04C6-45A1-94DA-93962040D16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96FEF7-B15A-4395-8DCF-CF5374E308D8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5076E340-2DF0-48FE-AF1B-CD51CF05056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C6F9CAA-8571-4E4F-998E-54D4B157DCC5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DCCB41A0-DE04-4874-A4CF-C2F387ECC8A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oveeduriarosesa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roveeduriarosesa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roveeduriaroses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roveeduriarosesa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D1E5F-C196-442E-A769-F6BC59D18BC6}">
  <sheetPr>
    <tabColor rgb="FF92D050"/>
    <pageSetUpPr fitToPage="1"/>
  </sheetPr>
  <dimension ref="B2:L101"/>
  <sheetViews>
    <sheetView showGridLines="0" topLeftCell="A18" zoomScaleNormal="100" workbookViewId="0">
      <selection activeCell="A39" sqref="A39"/>
    </sheetView>
  </sheetViews>
  <sheetFormatPr baseColWidth="10" defaultColWidth="11.42578125" defaultRowHeight="15"/>
  <cols>
    <col min="1" max="1" width="2.85546875" style="63" customWidth="1"/>
    <col min="2" max="2" width="12.7109375" style="63" customWidth="1"/>
    <col min="3" max="3" width="14.7109375" style="63" customWidth="1"/>
    <col min="4" max="4" width="12.5703125" style="63" customWidth="1"/>
    <col min="5" max="5" width="15.140625" style="63" customWidth="1"/>
    <col min="6" max="6" width="14" style="63" customWidth="1"/>
    <col min="7" max="7" width="11.42578125" style="63"/>
    <col min="8" max="8" width="13.85546875" style="63" bestFit="1" customWidth="1"/>
    <col min="9" max="9" width="12.7109375" style="63" customWidth="1"/>
    <col min="10" max="10" width="14.7109375" style="63" bestFit="1" customWidth="1"/>
    <col min="11" max="16384" width="11.42578125" style="63"/>
  </cols>
  <sheetData>
    <row r="2" spans="2:10">
      <c r="B2" s="63" t="s">
        <v>307</v>
      </c>
    </row>
    <row r="3" spans="2:10" ht="15.75">
      <c r="B3" s="184" t="s">
        <v>0</v>
      </c>
      <c r="C3" s="184"/>
      <c r="D3" s="64"/>
      <c r="E3" s="64"/>
    </row>
    <row r="4" spans="2:10" ht="42">
      <c r="B4" s="65" t="s">
        <v>1</v>
      </c>
      <c r="C4" s="66"/>
      <c r="D4" s="66"/>
      <c r="E4" s="66"/>
      <c r="G4" s="185" t="s">
        <v>333</v>
      </c>
      <c r="H4" s="185"/>
      <c r="I4" s="185"/>
      <c r="J4" s="185"/>
    </row>
    <row r="5" spans="2:10">
      <c r="B5" s="186" t="s">
        <v>2</v>
      </c>
      <c r="C5" s="186"/>
      <c r="D5" s="186"/>
      <c r="E5" s="67"/>
      <c r="G5" s="187" t="s">
        <v>303</v>
      </c>
      <c r="H5" s="187"/>
      <c r="I5" s="187"/>
      <c r="J5" s="187"/>
    </row>
    <row r="6" spans="2:10">
      <c r="B6" s="186" t="s">
        <v>3</v>
      </c>
      <c r="C6" s="186"/>
      <c r="D6" s="186"/>
      <c r="E6" s="67"/>
      <c r="G6" s="187"/>
      <c r="H6" s="187"/>
      <c r="I6" s="187"/>
      <c r="J6" s="187"/>
    </row>
    <row r="7" spans="2:10">
      <c r="G7" s="183"/>
      <c r="H7" s="183"/>
      <c r="I7" s="183"/>
      <c r="J7" s="183"/>
    </row>
    <row r="10" spans="2:10">
      <c r="B10" s="191" t="s">
        <v>302</v>
      </c>
      <c r="C10" s="191"/>
      <c r="D10" s="68" t="s">
        <v>5</v>
      </c>
      <c r="E10" s="192">
        <v>20600581768</v>
      </c>
      <c r="F10" s="193"/>
      <c r="G10" s="68" t="s">
        <v>6</v>
      </c>
      <c r="H10" s="69" t="s">
        <v>308</v>
      </c>
      <c r="I10" s="68" t="s">
        <v>7</v>
      </c>
      <c r="J10" s="70">
        <v>43700</v>
      </c>
    </row>
    <row r="11" spans="2:10">
      <c r="B11" s="191"/>
      <c r="C11" s="191"/>
      <c r="D11" s="68" t="s">
        <v>8</v>
      </c>
      <c r="E11" s="192" t="s">
        <v>9</v>
      </c>
      <c r="F11" s="193"/>
      <c r="G11" s="68" t="s">
        <v>10</v>
      </c>
      <c r="H11" s="69" t="s">
        <v>11</v>
      </c>
      <c r="I11" s="68" t="s">
        <v>12</v>
      </c>
      <c r="J11" s="69" t="s">
        <v>13</v>
      </c>
    </row>
    <row r="13" spans="2:10">
      <c r="B13" s="71" t="s">
        <v>14</v>
      </c>
      <c r="C13" s="194" t="s">
        <v>15</v>
      </c>
      <c r="D13" s="195"/>
      <c r="E13" s="196"/>
      <c r="F13" s="71" t="s">
        <v>16</v>
      </c>
      <c r="G13" s="71" t="s">
        <v>17</v>
      </c>
      <c r="H13" s="71" t="s">
        <v>18</v>
      </c>
      <c r="I13" s="71" t="s">
        <v>19</v>
      </c>
      <c r="J13" s="71" t="s">
        <v>20</v>
      </c>
    </row>
    <row r="14" spans="2:10">
      <c r="B14" s="72">
        <v>1</v>
      </c>
      <c r="C14" s="73" t="s">
        <v>89</v>
      </c>
      <c r="D14" s="74"/>
      <c r="E14" s="75"/>
      <c r="F14" s="58" t="s">
        <v>21</v>
      </c>
      <c r="G14" s="59" t="s">
        <v>40</v>
      </c>
      <c r="H14" s="57" t="s">
        <v>24</v>
      </c>
      <c r="I14" s="54">
        <v>21.6</v>
      </c>
      <c r="J14" s="55">
        <f t="shared" ref="J14:J68" si="0">+I14*G14</f>
        <v>172.8</v>
      </c>
    </row>
    <row r="15" spans="2:10">
      <c r="B15" s="72">
        <v>2</v>
      </c>
      <c r="C15" s="73" t="s">
        <v>321</v>
      </c>
      <c r="D15" s="74"/>
      <c r="E15" s="75"/>
      <c r="F15" s="58" t="s">
        <v>21</v>
      </c>
      <c r="G15" s="59" t="s">
        <v>43</v>
      </c>
      <c r="H15" s="57" t="s">
        <v>22</v>
      </c>
      <c r="I15" s="54">
        <v>15</v>
      </c>
      <c r="J15" s="55">
        <f t="shared" si="0"/>
        <v>45</v>
      </c>
    </row>
    <row r="16" spans="2:10">
      <c r="B16" s="72">
        <v>3</v>
      </c>
      <c r="C16" s="98" t="s">
        <v>121</v>
      </c>
      <c r="D16" s="99"/>
      <c r="E16" s="99"/>
      <c r="F16" s="94" t="s">
        <v>21</v>
      </c>
      <c r="G16" s="95" t="s">
        <v>33</v>
      </c>
      <c r="H16" s="96" t="s">
        <v>22</v>
      </c>
      <c r="I16" s="97">
        <v>30</v>
      </c>
      <c r="J16" s="55">
        <f t="shared" si="0"/>
        <v>120</v>
      </c>
    </row>
    <row r="17" spans="2:10" s="103" customFormat="1">
      <c r="B17" s="72">
        <v>3</v>
      </c>
      <c r="C17" s="114" t="s">
        <v>339</v>
      </c>
      <c r="D17" s="115"/>
      <c r="E17" s="115"/>
      <c r="F17" s="111" t="s">
        <v>21</v>
      </c>
      <c r="G17" s="112" t="s">
        <v>37</v>
      </c>
      <c r="H17" s="113" t="s">
        <v>22</v>
      </c>
      <c r="I17" s="108">
        <v>2</v>
      </c>
      <c r="J17" s="55">
        <f t="shared" si="0"/>
        <v>4</v>
      </c>
    </row>
    <row r="18" spans="2:10">
      <c r="B18" s="72"/>
      <c r="C18" s="73"/>
      <c r="D18" s="76"/>
      <c r="E18" s="76"/>
      <c r="F18" s="58"/>
      <c r="G18" s="59"/>
      <c r="H18" s="57"/>
      <c r="I18" s="54"/>
      <c r="J18" s="55"/>
    </row>
    <row r="19" spans="2:10" s="103" customFormat="1">
      <c r="B19" s="72">
        <v>3</v>
      </c>
      <c r="C19" s="114" t="s">
        <v>336</v>
      </c>
      <c r="D19" s="115"/>
      <c r="E19" s="115"/>
      <c r="F19" s="111" t="s">
        <v>337</v>
      </c>
      <c r="G19" s="112" t="s">
        <v>33</v>
      </c>
      <c r="H19" s="113" t="s">
        <v>22</v>
      </c>
      <c r="I19" s="108">
        <v>25</v>
      </c>
      <c r="J19" s="55">
        <f t="shared" si="0"/>
        <v>100</v>
      </c>
    </row>
    <row r="20" spans="2:10" s="103" customFormat="1">
      <c r="B20" s="72"/>
      <c r="C20" s="104"/>
      <c r="D20" s="76"/>
      <c r="E20" s="76"/>
      <c r="F20" s="118"/>
      <c r="G20" s="119"/>
      <c r="H20" s="116"/>
      <c r="I20" s="54"/>
      <c r="J20" s="55"/>
    </row>
    <row r="21" spans="2:10">
      <c r="B21" s="72">
        <v>4</v>
      </c>
      <c r="C21" s="60" t="s">
        <v>26</v>
      </c>
      <c r="D21" s="61"/>
      <c r="E21" s="61"/>
      <c r="F21" s="58" t="s">
        <v>27</v>
      </c>
      <c r="G21" s="112" t="s">
        <v>327</v>
      </c>
      <c r="H21" s="57" t="s">
        <v>24</v>
      </c>
      <c r="I21" s="54">
        <v>0.4</v>
      </c>
      <c r="J21" s="55">
        <f t="shared" si="0"/>
        <v>0</v>
      </c>
    </row>
    <row r="22" spans="2:10">
      <c r="B22" s="72">
        <v>5</v>
      </c>
      <c r="C22" s="60" t="s">
        <v>96</v>
      </c>
      <c r="D22" s="61"/>
      <c r="E22" s="61"/>
      <c r="F22" s="58" t="s">
        <v>27</v>
      </c>
      <c r="G22" s="112" t="s">
        <v>43</v>
      </c>
      <c r="H22" s="57" t="s">
        <v>24</v>
      </c>
      <c r="I22" s="54">
        <v>8</v>
      </c>
      <c r="J22" s="55">
        <f t="shared" si="0"/>
        <v>24</v>
      </c>
    </row>
    <row r="23" spans="2:10">
      <c r="B23" s="72">
        <v>6</v>
      </c>
      <c r="C23" s="60" t="s">
        <v>324</v>
      </c>
      <c r="D23" s="61"/>
      <c r="E23" s="61"/>
      <c r="F23" s="58" t="s">
        <v>27</v>
      </c>
      <c r="G23" s="112" t="s">
        <v>33</v>
      </c>
      <c r="H23" s="57" t="s">
        <v>24</v>
      </c>
      <c r="I23" s="54">
        <v>8</v>
      </c>
      <c r="J23" s="55">
        <f t="shared" si="0"/>
        <v>32</v>
      </c>
    </row>
    <row r="24" spans="2:10">
      <c r="B24" s="72">
        <v>7</v>
      </c>
      <c r="C24" s="60" t="s">
        <v>100</v>
      </c>
      <c r="D24" s="61"/>
      <c r="E24" s="61"/>
      <c r="F24" s="58" t="s">
        <v>27</v>
      </c>
      <c r="G24" s="112" t="s">
        <v>44</v>
      </c>
      <c r="H24" s="57" t="s">
        <v>46</v>
      </c>
      <c r="I24" s="54">
        <v>40</v>
      </c>
      <c r="J24" s="55">
        <f t="shared" si="0"/>
        <v>40</v>
      </c>
    </row>
    <row r="25" spans="2:10">
      <c r="B25" s="72"/>
      <c r="C25" s="60"/>
      <c r="D25" s="61"/>
      <c r="E25" s="61"/>
      <c r="F25" s="58"/>
      <c r="G25" s="59"/>
      <c r="H25" s="57"/>
      <c r="I25" s="54"/>
      <c r="J25" s="55"/>
    </row>
    <row r="26" spans="2:10">
      <c r="B26" s="72">
        <v>8</v>
      </c>
      <c r="C26" s="60" t="s">
        <v>102</v>
      </c>
      <c r="D26" s="61"/>
      <c r="E26" s="61"/>
      <c r="F26" s="58" t="s">
        <v>31</v>
      </c>
      <c r="G26" s="112" t="s">
        <v>28</v>
      </c>
      <c r="H26" s="57" t="s">
        <v>22</v>
      </c>
      <c r="I26" s="54">
        <v>2.5</v>
      </c>
      <c r="J26" s="55">
        <f t="shared" si="0"/>
        <v>25</v>
      </c>
    </row>
    <row r="27" spans="2:10" s="103" customFormat="1">
      <c r="B27" s="72">
        <v>8</v>
      </c>
      <c r="C27" s="120" t="s">
        <v>334</v>
      </c>
      <c r="D27" s="121"/>
      <c r="E27" s="121"/>
      <c r="F27" s="118" t="s">
        <v>31</v>
      </c>
      <c r="G27" s="112" t="s">
        <v>49</v>
      </c>
      <c r="H27" s="116" t="s">
        <v>22</v>
      </c>
      <c r="I27" s="54">
        <v>4.5</v>
      </c>
      <c r="J27" s="55">
        <f t="shared" si="0"/>
        <v>22.5</v>
      </c>
    </row>
    <row r="28" spans="2:10">
      <c r="B28" s="72">
        <v>9</v>
      </c>
      <c r="C28" s="60" t="s">
        <v>332</v>
      </c>
      <c r="D28" s="61"/>
      <c r="E28" s="61"/>
      <c r="F28" s="58" t="s">
        <v>31</v>
      </c>
      <c r="G28" s="112" t="s">
        <v>37</v>
      </c>
      <c r="H28" s="57" t="s">
        <v>22</v>
      </c>
      <c r="I28" s="54">
        <v>3</v>
      </c>
      <c r="J28" s="55">
        <f t="shared" si="0"/>
        <v>6</v>
      </c>
    </row>
    <row r="29" spans="2:10">
      <c r="B29" s="72">
        <v>10</v>
      </c>
      <c r="C29" s="60" t="s">
        <v>71</v>
      </c>
      <c r="D29" s="61"/>
      <c r="E29" s="61"/>
      <c r="F29" s="58" t="s">
        <v>31</v>
      </c>
      <c r="G29" s="112" t="s">
        <v>49</v>
      </c>
      <c r="H29" s="57" t="s">
        <v>22</v>
      </c>
      <c r="I29" s="54">
        <v>4</v>
      </c>
      <c r="J29" s="55">
        <f t="shared" si="0"/>
        <v>20</v>
      </c>
    </row>
    <row r="30" spans="2:10">
      <c r="B30" s="72">
        <v>11</v>
      </c>
      <c r="C30" s="60" t="s">
        <v>304</v>
      </c>
      <c r="D30" s="61"/>
      <c r="E30" s="61"/>
      <c r="F30" s="58" t="s">
        <v>31</v>
      </c>
      <c r="G30" s="112" t="s">
        <v>28</v>
      </c>
      <c r="H30" s="57" t="s">
        <v>22</v>
      </c>
      <c r="I30" s="54">
        <v>5</v>
      </c>
      <c r="J30" s="55">
        <f t="shared" si="0"/>
        <v>50</v>
      </c>
    </row>
    <row r="31" spans="2:10">
      <c r="B31" s="72">
        <v>12</v>
      </c>
      <c r="C31" s="60" t="s">
        <v>309</v>
      </c>
      <c r="D31" s="61"/>
      <c r="E31" s="61"/>
      <c r="F31" s="58" t="s">
        <v>31</v>
      </c>
      <c r="G31" s="112" t="s">
        <v>312</v>
      </c>
      <c r="H31" s="57" t="s">
        <v>22</v>
      </c>
      <c r="I31" s="54">
        <v>8</v>
      </c>
      <c r="J31" s="55">
        <f t="shared" si="0"/>
        <v>4</v>
      </c>
    </row>
    <row r="32" spans="2:10">
      <c r="B32" s="72">
        <v>13</v>
      </c>
      <c r="C32" s="60" t="s">
        <v>73</v>
      </c>
      <c r="D32" s="61"/>
      <c r="E32" s="61"/>
      <c r="F32" s="58" t="s">
        <v>31</v>
      </c>
      <c r="G32" s="112" t="s">
        <v>327</v>
      </c>
      <c r="H32" s="57" t="s">
        <v>22</v>
      </c>
      <c r="I32" s="54">
        <v>4</v>
      </c>
      <c r="J32" s="55">
        <f t="shared" si="0"/>
        <v>0</v>
      </c>
    </row>
    <row r="33" spans="2:12">
      <c r="B33" s="72">
        <v>14</v>
      </c>
      <c r="C33" s="60" t="s">
        <v>259</v>
      </c>
      <c r="D33" s="61"/>
      <c r="E33" s="61"/>
      <c r="F33" s="58" t="s">
        <v>31</v>
      </c>
      <c r="G33" s="112" t="s">
        <v>44</v>
      </c>
      <c r="H33" s="57" t="s">
        <v>22</v>
      </c>
      <c r="I33" s="54">
        <v>8</v>
      </c>
      <c r="J33" s="55">
        <f t="shared" si="0"/>
        <v>8</v>
      </c>
    </row>
    <row r="34" spans="2:12">
      <c r="B34" s="72">
        <v>15</v>
      </c>
      <c r="C34" s="60" t="s">
        <v>75</v>
      </c>
      <c r="D34" s="61"/>
      <c r="E34" s="61"/>
      <c r="F34" s="58" t="s">
        <v>31</v>
      </c>
      <c r="G34" s="112" t="s">
        <v>44</v>
      </c>
      <c r="H34" s="57" t="s">
        <v>22</v>
      </c>
      <c r="I34" s="54">
        <v>16</v>
      </c>
      <c r="J34" s="55">
        <f t="shared" si="0"/>
        <v>16</v>
      </c>
    </row>
    <row r="35" spans="2:12" s="103" customFormat="1">
      <c r="B35" s="72">
        <v>16</v>
      </c>
      <c r="C35" s="110" t="s">
        <v>330</v>
      </c>
      <c r="D35" s="109"/>
      <c r="E35" s="109"/>
      <c r="F35" s="106" t="s">
        <v>31</v>
      </c>
      <c r="G35" s="112" t="s">
        <v>37</v>
      </c>
      <c r="H35" s="107" t="s">
        <v>22</v>
      </c>
      <c r="I35" s="108">
        <v>6</v>
      </c>
      <c r="J35" s="55">
        <f t="shared" si="0"/>
        <v>12</v>
      </c>
    </row>
    <row r="36" spans="2:12" s="103" customFormat="1">
      <c r="B36" s="72">
        <v>17</v>
      </c>
      <c r="C36" s="120" t="s">
        <v>72</v>
      </c>
      <c r="D36" s="121"/>
      <c r="E36" s="121"/>
      <c r="F36" s="118" t="s">
        <v>331</v>
      </c>
      <c r="G36" s="112" t="s">
        <v>37</v>
      </c>
      <c r="H36" s="116" t="s">
        <v>22</v>
      </c>
      <c r="I36" s="117">
        <v>4.5</v>
      </c>
      <c r="J36" s="55">
        <f t="shared" si="0"/>
        <v>9</v>
      </c>
    </row>
    <row r="37" spans="2:12">
      <c r="B37" s="72">
        <v>18</v>
      </c>
      <c r="C37" s="60" t="s">
        <v>104</v>
      </c>
      <c r="D37" s="61"/>
      <c r="E37" s="61"/>
      <c r="F37" s="58" t="s">
        <v>31</v>
      </c>
      <c r="G37" s="112" t="s">
        <v>312</v>
      </c>
      <c r="H37" s="57" t="s">
        <v>22</v>
      </c>
      <c r="I37" s="54">
        <v>6</v>
      </c>
      <c r="J37" s="55">
        <f t="shared" si="0"/>
        <v>3</v>
      </c>
    </row>
    <row r="38" spans="2:12" s="103" customFormat="1">
      <c r="B38" s="72">
        <v>18</v>
      </c>
      <c r="C38" s="120" t="s">
        <v>32</v>
      </c>
      <c r="D38" s="121"/>
      <c r="E38" s="121"/>
      <c r="F38" s="118" t="s">
        <v>31</v>
      </c>
      <c r="G38" s="112" t="s">
        <v>44</v>
      </c>
      <c r="H38" s="116" t="s">
        <v>24</v>
      </c>
      <c r="I38" s="54">
        <v>3</v>
      </c>
      <c r="J38" s="55">
        <f t="shared" ref="J38" si="1">+I38*G38</f>
        <v>3</v>
      </c>
    </row>
    <row r="39" spans="2:12" s="103" customFormat="1">
      <c r="B39" s="72">
        <v>18</v>
      </c>
      <c r="C39" s="120" t="s">
        <v>133</v>
      </c>
      <c r="D39" s="121"/>
      <c r="E39" s="121"/>
      <c r="F39" s="118" t="s">
        <v>31</v>
      </c>
      <c r="G39" s="112" t="s">
        <v>44</v>
      </c>
      <c r="H39" s="116" t="s">
        <v>24</v>
      </c>
      <c r="I39" s="54">
        <v>8</v>
      </c>
      <c r="J39" s="55">
        <f t="shared" si="0"/>
        <v>8</v>
      </c>
    </row>
    <row r="40" spans="2:12">
      <c r="B40" s="72">
        <v>19</v>
      </c>
      <c r="C40" s="120" t="s">
        <v>325</v>
      </c>
      <c r="D40" s="121"/>
      <c r="E40" s="121"/>
      <c r="F40" s="118" t="s">
        <v>31</v>
      </c>
      <c r="G40" s="112" t="s">
        <v>44</v>
      </c>
      <c r="H40" s="116" t="s">
        <v>34</v>
      </c>
      <c r="I40" s="54">
        <v>6</v>
      </c>
      <c r="J40" s="55">
        <f t="shared" si="0"/>
        <v>6</v>
      </c>
    </row>
    <row r="41" spans="2:12" s="103" customFormat="1">
      <c r="B41" s="72">
        <v>20</v>
      </c>
      <c r="C41" s="120" t="s">
        <v>78</v>
      </c>
      <c r="D41" s="121"/>
      <c r="E41" s="121"/>
      <c r="F41" s="118" t="s">
        <v>31</v>
      </c>
      <c r="G41" s="112" t="s">
        <v>44</v>
      </c>
      <c r="H41" s="116" t="s">
        <v>34</v>
      </c>
      <c r="I41" s="54">
        <v>8</v>
      </c>
      <c r="J41" s="55">
        <f t="shared" si="0"/>
        <v>8</v>
      </c>
    </row>
    <row r="42" spans="2:12" s="103" customFormat="1">
      <c r="B42" s="72">
        <v>20</v>
      </c>
      <c r="C42" s="120" t="s">
        <v>335</v>
      </c>
      <c r="D42" s="121"/>
      <c r="E42" s="121"/>
      <c r="F42" s="118" t="s">
        <v>31</v>
      </c>
      <c r="G42" s="112" t="s">
        <v>44</v>
      </c>
      <c r="H42" s="116" t="s">
        <v>34</v>
      </c>
      <c r="I42" s="54">
        <v>10</v>
      </c>
      <c r="J42" s="55">
        <f t="shared" si="0"/>
        <v>10</v>
      </c>
    </row>
    <row r="43" spans="2:12" s="103" customFormat="1">
      <c r="B43" s="72">
        <v>20</v>
      </c>
      <c r="C43" s="120" t="s">
        <v>81</v>
      </c>
      <c r="D43" s="121"/>
      <c r="E43" s="121"/>
      <c r="F43" s="118" t="s">
        <v>31</v>
      </c>
      <c r="G43" s="112" t="s">
        <v>44</v>
      </c>
      <c r="H43" s="116" t="s">
        <v>34</v>
      </c>
      <c r="I43" s="54">
        <v>8</v>
      </c>
      <c r="J43" s="55">
        <f t="shared" si="0"/>
        <v>8</v>
      </c>
    </row>
    <row r="44" spans="2:12">
      <c r="B44" s="72"/>
      <c r="C44" s="60"/>
      <c r="D44" s="61"/>
      <c r="E44" s="61"/>
      <c r="F44" s="56"/>
      <c r="G44" s="59"/>
      <c r="H44" s="57"/>
      <c r="I44" s="54"/>
      <c r="J44" s="55"/>
    </row>
    <row r="45" spans="2:12">
      <c r="B45" s="72">
        <v>21</v>
      </c>
      <c r="C45" s="60" t="s">
        <v>323</v>
      </c>
      <c r="D45" s="61"/>
      <c r="E45" s="61"/>
      <c r="F45" s="58" t="s">
        <v>36</v>
      </c>
      <c r="G45" s="112" t="s">
        <v>44</v>
      </c>
      <c r="H45" s="57" t="s">
        <v>22</v>
      </c>
      <c r="I45" s="54">
        <v>25</v>
      </c>
      <c r="J45" s="55">
        <f t="shared" si="0"/>
        <v>25</v>
      </c>
      <c r="L45" s="77"/>
    </row>
    <row r="46" spans="2:12">
      <c r="B46" s="72">
        <v>22</v>
      </c>
      <c r="C46" s="60" t="s">
        <v>313</v>
      </c>
      <c r="D46" s="61"/>
      <c r="E46" s="61"/>
      <c r="F46" s="58" t="s">
        <v>36</v>
      </c>
      <c r="G46" s="112" t="s">
        <v>44</v>
      </c>
      <c r="H46" s="57" t="s">
        <v>22</v>
      </c>
      <c r="I46" s="54">
        <v>23</v>
      </c>
      <c r="J46" s="55">
        <f t="shared" si="0"/>
        <v>23</v>
      </c>
    </row>
    <row r="47" spans="2:12">
      <c r="B47" s="72">
        <v>23</v>
      </c>
      <c r="C47" s="60" t="s">
        <v>110</v>
      </c>
      <c r="D47" s="61"/>
      <c r="E47" s="61"/>
      <c r="F47" s="58" t="s">
        <v>36</v>
      </c>
      <c r="G47" s="112" t="s">
        <v>43</v>
      </c>
      <c r="H47" s="57" t="s">
        <v>84</v>
      </c>
      <c r="I47" s="54">
        <v>14</v>
      </c>
      <c r="J47" s="55">
        <f t="shared" si="0"/>
        <v>42</v>
      </c>
    </row>
    <row r="48" spans="2:12">
      <c r="B48" s="72">
        <v>24</v>
      </c>
      <c r="C48" s="60" t="s">
        <v>311</v>
      </c>
      <c r="D48" s="61"/>
      <c r="E48" s="61"/>
      <c r="F48" s="58" t="s">
        <v>36</v>
      </c>
      <c r="G48" s="112" t="s">
        <v>37</v>
      </c>
      <c r="H48" s="57" t="s">
        <v>38</v>
      </c>
      <c r="I48" s="54">
        <v>12</v>
      </c>
      <c r="J48" s="55">
        <f t="shared" si="0"/>
        <v>24</v>
      </c>
    </row>
    <row r="49" spans="2:10">
      <c r="B49" s="72">
        <v>25</v>
      </c>
      <c r="C49" s="60" t="s">
        <v>319</v>
      </c>
      <c r="D49" s="61"/>
      <c r="E49" s="61"/>
      <c r="F49" s="58" t="s">
        <v>36</v>
      </c>
      <c r="G49" s="112" t="s">
        <v>44</v>
      </c>
      <c r="H49" s="57" t="s">
        <v>22</v>
      </c>
      <c r="I49" s="54">
        <v>15</v>
      </c>
      <c r="J49" s="55">
        <f t="shared" si="0"/>
        <v>15</v>
      </c>
    </row>
    <row r="50" spans="2:10">
      <c r="B50" s="72"/>
      <c r="C50" s="60"/>
      <c r="D50" s="61"/>
      <c r="E50" s="61"/>
      <c r="F50" s="58"/>
      <c r="G50" s="59"/>
      <c r="H50" s="57"/>
      <c r="I50" s="54"/>
      <c r="J50" s="55"/>
    </row>
    <row r="51" spans="2:10">
      <c r="B51" s="72">
        <v>26</v>
      </c>
      <c r="C51" s="60" t="s">
        <v>268</v>
      </c>
      <c r="D51" s="61"/>
      <c r="E51" s="61"/>
      <c r="F51" s="58" t="s">
        <v>147</v>
      </c>
      <c r="G51" s="112" t="s">
        <v>37</v>
      </c>
      <c r="H51" s="57" t="s">
        <v>24</v>
      </c>
      <c r="I51" s="54">
        <v>16</v>
      </c>
      <c r="J51" s="55">
        <f t="shared" si="0"/>
        <v>32</v>
      </c>
    </row>
    <row r="52" spans="2:10">
      <c r="B52" s="72">
        <v>27</v>
      </c>
      <c r="C52" s="60" t="s">
        <v>320</v>
      </c>
      <c r="D52" s="61"/>
      <c r="E52" s="61"/>
      <c r="F52" s="58" t="s">
        <v>147</v>
      </c>
      <c r="G52" s="112" t="s">
        <v>40</v>
      </c>
      <c r="H52" s="57" t="s">
        <v>329</v>
      </c>
      <c r="I52" s="54">
        <v>4</v>
      </c>
      <c r="J52" s="55">
        <f t="shared" si="0"/>
        <v>32</v>
      </c>
    </row>
    <row r="53" spans="2:10">
      <c r="B53" s="72"/>
      <c r="C53" s="60"/>
      <c r="D53" s="61"/>
      <c r="E53" s="61"/>
      <c r="F53" s="58"/>
      <c r="G53" s="59"/>
      <c r="H53" s="57"/>
      <c r="I53" s="54"/>
      <c r="J53" s="55"/>
    </row>
    <row r="54" spans="2:10">
      <c r="B54" s="72">
        <v>28</v>
      </c>
      <c r="C54" s="60" t="s">
        <v>305</v>
      </c>
      <c r="D54" s="61"/>
      <c r="E54" s="61"/>
      <c r="F54" s="58" t="s">
        <v>138</v>
      </c>
      <c r="G54" s="112" t="s">
        <v>327</v>
      </c>
      <c r="H54" s="57" t="s">
        <v>47</v>
      </c>
      <c r="I54" s="54">
        <v>9</v>
      </c>
      <c r="J54" s="55">
        <f t="shared" si="0"/>
        <v>0</v>
      </c>
    </row>
    <row r="55" spans="2:10">
      <c r="B55" s="72">
        <v>29</v>
      </c>
      <c r="C55" s="60" t="s">
        <v>306</v>
      </c>
      <c r="D55" s="61"/>
      <c r="E55" s="61"/>
      <c r="F55" s="58" t="s">
        <v>138</v>
      </c>
      <c r="G55" s="112" t="s">
        <v>327</v>
      </c>
      <c r="H55" s="57" t="s">
        <v>47</v>
      </c>
      <c r="I55" s="54">
        <v>8</v>
      </c>
      <c r="J55" s="55">
        <f t="shared" si="0"/>
        <v>0</v>
      </c>
    </row>
    <row r="56" spans="2:10" s="103" customFormat="1">
      <c r="B56" s="72">
        <v>29</v>
      </c>
      <c r="C56" s="120" t="s">
        <v>338</v>
      </c>
      <c r="D56" s="121"/>
      <c r="E56" s="121"/>
      <c r="F56" s="118" t="s">
        <v>138</v>
      </c>
      <c r="G56" s="112" t="s">
        <v>40</v>
      </c>
      <c r="H56" s="116" t="s">
        <v>47</v>
      </c>
      <c r="I56" s="54">
        <v>5</v>
      </c>
      <c r="J56" s="55">
        <f t="shared" si="0"/>
        <v>40</v>
      </c>
    </row>
    <row r="57" spans="2:10">
      <c r="B57" s="72"/>
      <c r="C57" s="60"/>
      <c r="D57" s="61"/>
      <c r="E57" s="61"/>
      <c r="F57" s="56"/>
      <c r="G57" s="59"/>
      <c r="H57" s="57"/>
      <c r="I57" s="54"/>
      <c r="J57" s="55"/>
    </row>
    <row r="58" spans="2:10">
      <c r="B58" s="72">
        <v>30</v>
      </c>
      <c r="C58" s="60" t="s">
        <v>326</v>
      </c>
      <c r="D58" s="76"/>
      <c r="E58" s="76"/>
      <c r="F58" s="58" t="s">
        <v>41</v>
      </c>
      <c r="G58" s="112" t="s">
        <v>327</v>
      </c>
      <c r="H58" s="57" t="s">
        <v>24</v>
      </c>
      <c r="I58" s="78">
        <v>8</v>
      </c>
      <c r="J58" s="55">
        <f t="shared" si="0"/>
        <v>0</v>
      </c>
    </row>
    <row r="59" spans="2:10">
      <c r="B59" s="72">
        <v>31</v>
      </c>
      <c r="C59" s="60" t="s">
        <v>310</v>
      </c>
      <c r="D59" s="61"/>
      <c r="E59" s="61"/>
      <c r="F59" s="58" t="s">
        <v>41</v>
      </c>
      <c r="G59" s="112" t="s">
        <v>44</v>
      </c>
      <c r="H59" s="57" t="s">
        <v>24</v>
      </c>
      <c r="I59" s="54">
        <v>12</v>
      </c>
      <c r="J59" s="55">
        <f t="shared" si="0"/>
        <v>12</v>
      </c>
    </row>
    <row r="60" spans="2:10">
      <c r="B60" s="72">
        <v>32</v>
      </c>
      <c r="C60" s="60" t="s">
        <v>314</v>
      </c>
      <c r="D60" s="61"/>
      <c r="E60" s="61"/>
      <c r="F60" s="58" t="s">
        <v>41</v>
      </c>
      <c r="G60" s="112" t="s">
        <v>327</v>
      </c>
      <c r="H60" s="57" t="s">
        <v>87</v>
      </c>
      <c r="I60" s="54">
        <v>60</v>
      </c>
      <c r="J60" s="55">
        <f t="shared" si="0"/>
        <v>0</v>
      </c>
    </row>
    <row r="61" spans="2:10">
      <c r="B61" s="72">
        <v>33</v>
      </c>
      <c r="C61" s="60" t="s">
        <v>315</v>
      </c>
      <c r="D61" s="61"/>
      <c r="E61" s="61"/>
      <c r="F61" s="58" t="s">
        <v>41</v>
      </c>
      <c r="G61" s="112" t="s">
        <v>49</v>
      </c>
      <c r="H61" s="57" t="s">
        <v>47</v>
      </c>
      <c r="I61" s="54">
        <v>14</v>
      </c>
      <c r="J61" s="55">
        <f t="shared" si="0"/>
        <v>70</v>
      </c>
    </row>
    <row r="62" spans="2:10">
      <c r="B62" s="72">
        <v>34</v>
      </c>
      <c r="C62" s="60" t="s">
        <v>318</v>
      </c>
      <c r="D62" s="61"/>
      <c r="E62" s="61"/>
      <c r="F62" s="58" t="s">
        <v>41</v>
      </c>
      <c r="G62" s="112" t="s">
        <v>327</v>
      </c>
      <c r="H62" s="57" t="s">
        <v>39</v>
      </c>
      <c r="I62" s="54">
        <v>10</v>
      </c>
      <c r="J62" s="55">
        <f t="shared" si="0"/>
        <v>0</v>
      </c>
    </row>
    <row r="63" spans="2:10">
      <c r="B63" s="72">
        <v>35</v>
      </c>
      <c r="C63" s="60" t="s">
        <v>88</v>
      </c>
      <c r="D63" s="61"/>
      <c r="E63" s="61"/>
      <c r="F63" s="58" t="s">
        <v>41</v>
      </c>
      <c r="G63" s="112" t="s">
        <v>44</v>
      </c>
      <c r="H63" s="57" t="s">
        <v>22</v>
      </c>
      <c r="I63" s="54">
        <v>15</v>
      </c>
      <c r="J63" s="55">
        <f t="shared" si="0"/>
        <v>15</v>
      </c>
    </row>
    <row r="64" spans="2:10">
      <c r="B64" s="72">
        <v>36</v>
      </c>
      <c r="C64" s="60" t="s">
        <v>178</v>
      </c>
      <c r="D64" s="61"/>
      <c r="E64" s="61"/>
      <c r="F64" s="58" t="s">
        <v>41</v>
      </c>
      <c r="G64" s="112" t="s">
        <v>37</v>
      </c>
      <c r="H64" s="57" t="s">
        <v>22</v>
      </c>
      <c r="I64" s="54">
        <v>2</v>
      </c>
      <c r="J64" s="55">
        <f t="shared" si="0"/>
        <v>4</v>
      </c>
    </row>
    <row r="65" spans="2:11">
      <c r="B65" s="72">
        <v>37</v>
      </c>
      <c r="C65" s="60" t="s">
        <v>322</v>
      </c>
      <c r="D65" s="61"/>
      <c r="E65" s="61"/>
      <c r="F65" s="58" t="s">
        <v>41</v>
      </c>
      <c r="G65" s="112" t="s">
        <v>50</v>
      </c>
      <c r="H65" s="57" t="s">
        <v>24</v>
      </c>
      <c r="I65" s="54">
        <v>6</v>
      </c>
      <c r="J65" s="55">
        <f t="shared" si="0"/>
        <v>36</v>
      </c>
    </row>
    <row r="66" spans="2:11">
      <c r="B66" s="72">
        <v>38</v>
      </c>
      <c r="C66" s="105" t="s">
        <v>328</v>
      </c>
      <c r="D66" s="102"/>
      <c r="E66" s="102"/>
      <c r="F66" s="101" t="s">
        <v>41</v>
      </c>
      <c r="G66" s="112" t="s">
        <v>28</v>
      </c>
      <c r="H66" s="100" t="s">
        <v>47</v>
      </c>
      <c r="I66" s="54">
        <v>17.5</v>
      </c>
      <c r="J66" s="55">
        <f t="shared" si="0"/>
        <v>175</v>
      </c>
    </row>
    <row r="67" spans="2:11">
      <c r="B67" s="72"/>
      <c r="C67" s="60"/>
      <c r="D67" s="61"/>
      <c r="E67" s="61"/>
      <c r="F67" s="58"/>
      <c r="G67" s="59"/>
      <c r="H67" s="57"/>
      <c r="I67" s="54"/>
      <c r="J67" s="55"/>
    </row>
    <row r="68" spans="2:11">
      <c r="B68" s="72">
        <v>39</v>
      </c>
      <c r="C68" s="197" t="s">
        <v>316</v>
      </c>
      <c r="D68" s="198"/>
      <c r="E68" s="199"/>
      <c r="F68" s="58" t="s">
        <v>317</v>
      </c>
      <c r="G68" s="59" t="s">
        <v>28</v>
      </c>
      <c r="H68" s="57" t="s">
        <v>46</v>
      </c>
      <c r="I68" s="54">
        <v>22</v>
      </c>
      <c r="J68" s="55">
        <f t="shared" si="0"/>
        <v>220</v>
      </c>
    </row>
    <row r="69" spans="2:11">
      <c r="B69" s="79"/>
      <c r="C69" s="60"/>
      <c r="D69" s="62"/>
      <c r="E69" s="62"/>
      <c r="F69" s="58"/>
      <c r="G69" s="59"/>
      <c r="H69" s="57"/>
      <c r="I69" s="54"/>
      <c r="J69" s="55"/>
    </row>
    <row r="70" spans="2:11">
      <c r="B70" s="80"/>
      <c r="C70" s="81"/>
      <c r="D70" s="81"/>
      <c r="E70" s="81"/>
      <c r="F70" s="81"/>
      <c r="G70" s="82"/>
      <c r="H70" s="83"/>
      <c r="I70" s="84" t="s">
        <v>51</v>
      </c>
      <c r="J70" s="85">
        <f>SUM(J14:J69)</f>
        <v>1521.3</v>
      </c>
      <c r="K70" s="86">
        <f>+J70-1100</f>
        <v>421.29999999999995</v>
      </c>
    </row>
    <row r="71" spans="2:11">
      <c r="B71" s="80"/>
      <c r="J71" s="87"/>
    </row>
    <row r="72" spans="2:11">
      <c r="B72" s="88" t="s">
        <v>52</v>
      </c>
      <c r="I72" s="89" t="s">
        <v>184</v>
      </c>
      <c r="J72" s="90">
        <f>+SUM(J19:J43)</f>
        <v>414.5</v>
      </c>
    </row>
    <row r="73" spans="2:11">
      <c r="B73" s="88" t="s">
        <v>53</v>
      </c>
      <c r="I73" s="89" t="s">
        <v>185</v>
      </c>
      <c r="J73" s="90">
        <f>+(J70-J72)/1.18</f>
        <v>937.96610169491521</v>
      </c>
    </row>
    <row r="74" spans="2:11">
      <c r="B74" s="88" t="s">
        <v>54</v>
      </c>
      <c r="I74" s="89" t="s">
        <v>186</v>
      </c>
      <c r="J74" s="90">
        <f>+J73*0.18</f>
        <v>168.83389830508474</v>
      </c>
    </row>
    <row r="75" spans="2:11">
      <c r="B75" s="88" t="s">
        <v>225</v>
      </c>
      <c r="I75" s="91" t="s">
        <v>187</v>
      </c>
      <c r="J75" s="92">
        <f>SUM(J72:J74)</f>
        <v>1521.3000000000002</v>
      </c>
    </row>
    <row r="76" spans="2:11">
      <c r="B76" s="93"/>
    </row>
    <row r="77" spans="2:11">
      <c r="B77" s="88" t="s">
        <v>55</v>
      </c>
    </row>
    <row r="79" spans="2:11">
      <c r="B79" s="68" t="s">
        <v>56</v>
      </c>
      <c r="C79" s="192" t="s">
        <v>229</v>
      </c>
      <c r="D79" s="193"/>
      <c r="E79" s="68" t="s">
        <v>57</v>
      </c>
      <c r="F79" s="70" t="s">
        <v>228</v>
      </c>
      <c r="G79" s="68" t="s">
        <v>58</v>
      </c>
      <c r="H79" s="188" t="s">
        <v>107</v>
      </c>
      <c r="I79" s="189"/>
      <c r="J79" s="190"/>
    </row>
    <row r="100" spans="9:9">
      <c r="I100" s="77"/>
    </row>
    <row r="101" spans="9:9">
      <c r="I101" s="77"/>
    </row>
  </sheetData>
  <mergeCells count="13">
    <mergeCell ref="H79:J79"/>
    <mergeCell ref="B10:C11"/>
    <mergeCell ref="E10:F10"/>
    <mergeCell ref="E11:F11"/>
    <mergeCell ref="C13:E13"/>
    <mergeCell ref="C68:E68"/>
    <mergeCell ref="C79:D79"/>
    <mergeCell ref="G7:J7"/>
    <mergeCell ref="B3:C3"/>
    <mergeCell ref="G4:J4"/>
    <mergeCell ref="B5:D5"/>
    <mergeCell ref="G5:J6"/>
    <mergeCell ref="B6:D6"/>
  </mergeCells>
  <hyperlinks>
    <hyperlink ref="H79" r:id="rId1" xr:uid="{B57F6314-778E-4CBB-980A-D2834F2114F7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1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D584A-E60A-43AD-ACD0-3C7FBB8A1CF4}">
  <sheetPr>
    <tabColor rgb="FFFFC000"/>
    <pageSetUpPr fitToPage="1"/>
  </sheetPr>
  <dimension ref="B2:L62"/>
  <sheetViews>
    <sheetView showGridLines="0" tabSelected="1" topLeftCell="A13" zoomScaleNormal="100" workbookViewId="0">
      <selection activeCell="B15" sqref="B15"/>
    </sheetView>
  </sheetViews>
  <sheetFormatPr baseColWidth="10" defaultColWidth="11.42578125" defaultRowHeight="15"/>
  <cols>
    <col min="1" max="1" width="2.85546875" style="125" customWidth="1"/>
    <col min="2" max="2" width="12.7109375" style="125" customWidth="1"/>
    <col min="3" max="3" width="14.7109375" style="125" customWidth="1"/>
    <col min="4" max="4" width="12.5703125" style="125" customWidth="1"/>
    <col min="5" max="5" width="16.7109375" style="125" customWidth="1"/>
    <col min="6" max="6" width="14" style="125" customWidth="1"/>
    <col min="7" max="7" width="11.42578125" style="125"/>
    <col min="8" max="8" width="13.85546875" style="125" bestFit="1" customWidth="1"/>
    <col min="9" max="9" width="12.7109375" style="125" customWidth="1"/>
    <col min="10" max="10" width="14.7109375" style="125" bestFit="1" customWidth="1"/>
    <col min="11" max="11" width="11.42578125" style="125"/>
    <col min="12" max="12" width="11.85546875" style="125" bestFit="1" customWidth="1"/>
    <col min="13" max="16384" width="11.42578125" style="125"/>
  </cols>
  <sheetData>
    <row r="2" spans="2:12">
      <c r="B2" s="125" t="s">
        <v>307</v>
      </c>
    </row>
    <row r="3" spans="2:12" ht="15.75">
      <c r="B3" s="184" t="s">
        <v>0</v>
      </c>
      <c r="C3" s="184"/>
      <c r="D3" s="138"/>
      <c r="E3" s="138"/>
    </row>
    <row r="4" spans="2:12" ht="42">
      <c r="B4" s="139" t="s">
        <v>1</v>
      </c>
      <c r="C4" s="140"/>
      <c r="D4" s="140"/>
      <c r="E4" s="140"/>
      <c r="G4" s="185" t="s">
        <v>374</v>
      </c>
      <c r="H4" s="185"/>
      <c r="I4" s="185"/>
      <c r="J4" s="185"/>
    </row>
    <row r="5" spans="2:12" ht="15.75">
      <c r="B5" s="206" t="s">
        <v>349</v>
      </c>
      <c r="C5" s="206"/>
      <c r="D5" s="149"/>
      <c r="E5" s="141"/>
      <c r="G5" s="187" t="s">
        <v>340</v>
      </c>
      <c r="H5" s="187"/>
      <c r="I5" s="187"/>
      <c r="J5" s="187"/>
    </row>
    <row r="6" spans="2:12">
      <c r="B6" s="186" t="s">
        <v>348</v>
      </c>
      <c r="C6" s="186"/>
      <c r="D6" s="186"/>
      <c r="E6" s="141"/>
      <c r="G6" s="187"/>
      <c r="H6" s="187"/>
      <c r="I6" s="187"/>
      <c r="J6" s="187"/>
    </row>
    <row r="7" spans="2:12" ht="25.5">
      <c r="G7" s="187" t="s">
        <v>375</v>
      </c>
      <c r="H7" s="187"/>
      <c r="I7" s="187"/>
      <c r="J7" s="187"/>
    </row>
    <row r="10" spans="2:12">
      <c r="B10" s="203" t="s">
        <v>341</v>
      </c>
      <c r="C10" s="203"/>
      <c r="D10" s="123" t="s">
        <v>342</v>
      </c>
      <c r="E10" s="204" t="s">
        <v>343</v>
      </c>
      <c r="F10" s="205"/>
      <c r="G10" s="126" t="s">
        <v>6</v>
      </c>
      <c r="H10" s="142" t="s">
        <v>357</v>
      </c>
      <c r="I10" s="126" t="s">
        <v>7</v>
      </c>
      <c r="J10" s="127">
        <v>44092</v>
      </c>
    </row>
    <row r="11" spans="2:12">
      <c r="B11" s="203"/>
      <c r="C11" s="203"/>
      <c r="D11" s="123" t="s">
        <v>344</v>
      </c>
      <c r="E11" s="204" t="s">
        <v>345</v>
      </c>
      <c r="F11" s="205"/>
      <c r="G11" s="126" t="s">
        <v>10</v>
      </c>
      <c r="H11" s="142" t="s">
        <v>11</v>
      </c>
      <c r="I11" s="126" t="s">
        <v>12</v>
      </c>
      <c r="J11" s="142" t="s">
        <v>13</v>
      </c>
    </row>
    <row r="13" spans="2:12">
      <c r="B13" s="143" t="s">
        <v>14</v>
      </c>
      <c r="C13" s="194" t="s">
        <v>15</v>
      </c>
      <c r="D13" s="195"/>
      <c r="E13" s="196"/>
      <c r="F13" s="143" t="s">
        <v>16</v>
      </c>
      <c r="G13" s="143" t="s">
        <v>17</v>
      </c>
      <c r="H13" s="143" t="s">
        <v>18</v>
      </c>
      <c r="I13" s="143" t="s">
        <v>19</v>
      </c>
      <c r="J13" s="143" t="s">
        <v>20</v>
      </c>
    </row>
    <row r="14" spans="2:12" s="155" customFormat="1">
      <c r="B14" s="156">
        <v>1</v>
      </c>
      <c r="C14" s="146" t="s">
        <v>355</v>
      </c>
      <c r="D14" s="148"/>
      <c r="E14" s="148"/>
      <c r="F14" s="151" t="s">
        <v>356</v>
      </c>
      <c r="G14" s="152">
        <v>2</v>
      </c>
      <c r="H14" s="152" t="s">
        <v>352</v>
      </c>
      <c r="I14" s="122">
        <v>22</v>
      </c>
      <c r="J14" s="55">
        <f t="shared" ref="J14" si="0">+G14*I14</f>
        <v>44</v>
      </c>
      <c r="K14" s="233"/>
      <c r="L14" s="233"/>
    </row>
    <row r="15" spans="2:12" s="170" customFormat="1">
      <c r="B15" s="171">
        <v>2</v>
      </c>
      <c r="C15" s="167" t="s">
        <v>367</v>
      </c>
      <c r="D15" s="172"/>
      <c r="E15" s="172"/>
      <c r="F15" s="165" t="s">
        <v>356</v>
      </c>
      <c r="G15" s="231">
        <v>2</v>
      </c>
      <c r="H15" s="166" t="s">
        <v>24</v>
      </c>
      <c r="I15" s="122">
        <v>22</v>
      </c>
      <c r="J15" s="55">
        <f t="shared" ref="J15:J16" si="1">+G15*I15</f>
        <v>44</v>
      </c>
      <c r="K15" s="233"/>
      <c r="L15" s="233"/>
    </row>
    <row r="16" spans="2:12" s="182" customFormat="1">
      <c r="B16" s="234">
        <v>3</v>
      </c>
      <c r="C16" s="226" t="s">
        <v>371</v>
      </c>
      <c r="D16" s="228"/>
      <c r="E16" s="228"/>
      <c r="F16" s="225" t="s">
        <v>370</v>
      </c>
      <c r="G16" s="231">
        <v>2</v>
      </c>
      <c r="H16" s="227" t="s">
        <v>352</v>
      </c>
      <c r="I16" s="229">
        <v>12</v>
      </c>
      <c r="J16" s="55">
        <f t="shared" si="1"/>
        <v>24</v>
      </c>
      <c r="K16" s="233"/>
      <c r="L16" s="233"/>
    </row>
    <row r="17" spans="2:12" s="155" customFormat="1">
      <c r="B17" s="234">
        <v>4</v>
      </c>
      <c r="C17" s="146" t="s">
        <v>358</v>
      </c>
      <c r="D17" s="148"/>
      <c r="E17" s="148"/>
      <c r="F17" s="151" t="s">
        <v>347</v>
      </c>
      <c r="G17" s="231">
        <v>10</v>
      </c>
      <c r="H17" s="152" t="s">
        <v>24</v>
      </c>
      <c r="I17" s="122">
        <v>0.4</v>
      </c>
      <c r="J17" s="55">
        <f t="shared" ref="J17" si="2">+G17*I17</f>
        <v>4</v>
      </c>
      <c r="K17" s="233"/>
      <c r="L17" s="233"/>
    </row>
    <row r="18" spans="2:12" s="155" customFormat="1">
      <c r="B18" s="234">
        <v>5</v>
      </c>
      <c r="C18" s="146" t="s">
        <v>359</v>
      </c>
      <c r="D18" s="148"/>
      <c r="E18" s="148"/>
      <c r="F18" s="151" t="s">
        <v>347</v>
      </c>
      <c r="G18" s="231">
        <v>3</v>
      </c>
      <c r="H18" s="152" t="s">
        <v>24</v>
      </c>
      <c r="I18" s="122">
        <v>3</v>
      </c>
      <c r="J18" s="55">
        <f t="shared" ref="J18" si="3">+G18*I18</f>
        <v>9</v>
      </c>
      <c r="K18" s="233"/>
      <c r="L18" s="233"/>
    </row>
    <row r="19" spans="2:12" s="147" customFormat="1">
      <c r="B19" s="234">
        <v>6</v>
      </c>
      <c r="C19" s="146" t="s">
        <v>354</v>
      </c>
      <c r="D19" s="148"/>
      <c r="E19" s="148"/>
      <c r="F19" s="144" t="s">
        <v>353</v>
      </c>
      <c r="G19" s="231">
        <v>3</v>
      </c>
      <c r="H19" s="145" t="s">
        <v>352</v>
      </c>
      <c r="I19" s="122">
        <v>3</v>
      </c>
      <c r="J19" s="55">
        <f t="shared" ref="J19" si="4">+G19*I19</f>
        <v>9</v>
      </c>
      <c r="K19" s="233"/>
      <c r="L19" s="233"/>
    </row>
    <row r="20" spans="2:12" s="177" customFormat="1">
      <c r="B20" s="234">
        <v>7</v>
      </c>
      <c r="C20" s="176" t="s">
        <v>368</v>
      </c>
      <c r="D20" s="178"/>
      <c r="E20" s="178"/>
      <c r="F20" s="174" t="s">
        <v>353</v>
      </c>
      <c r="G20" s="231">
        <v>1</v>
      </c>
      <c r="H20" s="175" t="s">
        <v>352</v>
      </c>
      <c r="I20" s="122">
        <v>6</v>
      </c>
      <c r="J20" s="55">
        <f t="shared" ref="J20:J21" si="5">+G20*I20</f>
        <v>6</v>
      </c>
      <c r="K20" s="233"/>
      <c r="L20" s="233"/>
    </row>
    <row r="21" spans="2:12" s="177" customFormat="1">
      <c r="B21" s="234">
        <v>8</v>
      </c>
      <c r="C21" s="176" t="s">
        <v>376</v>
      </c>
      <c r="D21" s="178"/>
      <c r="E21" s="178"/>
      <c r="F21" s="174" t="s">
        <v>353</v>
      </c>
      <c r="G21" s="231">
        <v>2</v>
      </c>
      <c r="H21" s="175" t="s">
        <v>352</v>
      </c>
      <c r="I21" s="122">
        <v>5</v>
      </c>
      <c r="J21" s="55">
        <f t="shared" si="5"/>
        <v>10</v>
      </c>
      <c r="K21" s="233"/>
      <c r="L21" s="233"/>
    </row>
    <row r="22" spans="2:12" s="155" customFormat="1">
      <c r="B22" s="234">
        <v>9</v>
      </c>
      <c r="C22" s="146" t="s">
        <v>361</v>
      </c>
      <c r="D22" s="148"/>
      <c r="E22" s="148"/>
      <c r="F22" s="151" t="s">
        <v>353</v>
      </c>
      <c r="G22" s="231">
        <v>3</v>
      </c>
      <c r="H22" s="152" t="s">
        <v>24</v>
      </c>
      <c r="I22" s="122">
        <v>2</v>
      </c>
      <c r="J22" s="55">
        <f t="shared" ref="J22" si="6">+G22*I22</f>
        <v>6</v>
      </c>
      <c r="K22" s="233"/>
      <c r="L22" s="233"/>
    </row>
    <row r="23" spans="2:12" s="155" customFormat="1">
      <c r="B23" s="234">
        <v>10</v>
      </c>
      <c r="C23" s="200" t="s">
        <v>363</v>
      </c>
      <c r="D23" s="201"/>
      <c r="E23" s="202"/>
      <c r="F23" s="160" t="s">
        <v>364</v>
      </c>
      <c r="G23" s="231">
        <v>5</v>
      </c>
      <c r="H23" s="161" t="s">
        <v>38</v>
      </c>
      <c r="I23" s="162">
        <v>12</v>
      </c>
      <c r="J23" s="55">
        <f t="shared" ref="J23:J26" si="7">+G23*I23</f>
        <v>60</v>
      </c>
      <c r="K23" s="233"/>
      <c r="L23" s="233"/>
    </row>
    <row r="24" spans="2:12" s="177" customFormat="1">
      <c r="B24" s="234">
        <v>11</v>
      </c>
      <c r="C24" s="200" t="s">
        <v>369</v>
      </c>
      <c r="D24" s="201"/>
      <c r="E24" s="202"/>
      <c r="F24" s="163" t="s">
        <v>364</v>
      </c>
      <c r="G24" s="231">
        <v>3</v>
      </c>
      <c r="H24" s="179" t="s">
        <v>38</v>
      </c>
      <c r="I24" s="181">
        <v>6</v>
      </c>
      <c r="J24" s="55">
        <f t="shared" si="7"/>
        <v>18</v>
      </c>
      <c r="K24" s="233"/>
      <c r="L24" s="233"/>
    </row>
    <row r="25" spans="2:12" s="155" customFormat="1">
      <c r="B25" s="234">
        <v>12</v>
      </c>
      <c r="C25" s="200" t="s">
        <v>372</v>
      </c>
      <c r="D25" s="201"/>
      <c r="E25" s="202"/>
      <c r="F25" s="230" t="s">
        <v>365</v>
      </c>
      <c r="G25" s="231">
        <v>2</v>
      </c>
      <c r="H25" s="232" t="s">
        <v>38</v>
      </c>
      <c r="I25" s="235">
        <v>30</v>
      </c>
      <c r="J25" s="55">
        <f t="shared" si="7"/>
        <v>60</v>
      </c>
      <c r="K25" s="233"/>
      <c r="L25" s="233"/>
    </row>
    <row r="26" spans="2:12" s="164" customFormat="1">
      <c r="B26" s="234">
        <v>13</v>
      </c>
      <c r="C26" s="200" t="s">
        <v>366</v>
      </c>
      <c r="D26" s="201"/>
      <c r="E26" s="202"/>
      <c r="F26" s="169" t="s">
        <v>351</v>
      </c>
      <c r="G26" s="231">
        <v>2</v>
      </c>
      <c r="H26" s="168" t="s">
        <v>22</v>
      </c>
      <c r="I26" s="173">
        <v>4</v>
      </c>
      <c r="J26" s="55">
        <f t="shared" si="7"/>
        <v>8</v>
      </c>
      <c r="K26" s="233"/>
      <c r="L26" s="233"/>
    </row>
    <row r="27" spans="2:12" s="155" customFormat="1">
      <c r="B27" s="234">
        <v>14</v>
      </c>
      <c r="C27" s="200" t="s">
        <v>377</v>
      </c>
      <c r="D27" s="201"/>
      <c r="E27" s="202"/>
      <c r="F27" s="154" t="s">
        <v>351</v>
      </c>
      <c r="G27" s="231">
        <v>1</v>
      </c>
      <c r="H27" s="153" t="s">
        <v>38</v>
      </c>
      <c r="I27" s="122">
        <v>12</v>
      </c>
      <c r="J27" s="55">
        <f t="shared" ref="J27:J29" si="8">+G27*I27</f>
        <v>12</v>
      </c>
      <c r="K27" s="233"/>
      <c r="L27" s="233"/>
    </row>
    <row r="28" spans="2:12" s="155" customFormat="1">
      <c r="B28" s="234">
        <v>15</v>
      </c>
      <c r="C28" s="200" t="s">
        <v>362</v>
      </c>
      <c r="D28" s="201"/>
      <c r="E28" s="202"/>
      <c r="F28" s="180" t="s">
        <v>351</v>
      </c>
      <c r="G28" s="231">
        <v>3</v>
      </c>
      <c r="H28" s="179" t="s">
        <v>24</v>
      </c>
      <c r="I28" s="122">
        <v>6</v>
      </c>
      <c r="J28" s="55">
        <f t="shared" si="8"/>
        <v>18</v>
      </c>
      <c r="K28" s="233"/>
      <c r="L28" s="233"/>
    </row>
    <row r="29" spans="2:12" s="155" customFormat="1">
      <c r="B29" s="234">
        <v>16</v>
      </c>
      <c r="C29" s="200" t="s">
        <v>360</v>
      </c>
      <c r="D29" s="201"/>
      <c r="E29" s="202"/>
      <c r="F29" s="180" t="s">
        <v>351</v>
      </c>
      <c r="G29" s="231">
        <v>1</v>
      </c>
      <c r="H29" s="179" t="s">
        <v>84</v>
      </c>
      <c r="I29" s="122">
        <v>15</v>
      </c>
      <c r="J29" s="55">
        <f t="shared" si="8"/>
        <v>15</v>
      </c>
      <c r="K29" s="233"/>
      <c r="L29" s="233"/>
    </row>
    <row r="30" spans="2:12" s="147" customFormat="1">
      <c r="B30" s="157"/>
      <c r="C30" s="200"/>
      <c r="D30" s="201"/>
      <c r="E30" s="202"/>
      <c r="F30" s="137"/>
      <c r="G30" s="145"/>
      <c r="H30" s="124"/>
      <c r="I30" s="150"/>
      <c r="J30" s="55"/>
      <c r="K30" s="233"/>
      <c r="L30" s="233"/>
    </row>
    <row r="31" spans="2:12">
      <c r="B31" s="128"/>
      <c r="C31" s="129"/>
      <c r="D31" s="129"/>
      <c r="E31" s="129"/>
      <c r="F31" s="129"/>
      <c r="G31" s="130"/>
      <c r="H31" s="131"/>
      <c r="I31" s="132" t="s">
        <v>51</v>
      </c>
      <c r="J31" s="133">
        <f>SUM(J14:J30)</f>
        <v>347</v>
      </c>
      <c r="K31" s="233"/>
      <c r="L31" s="233"/>
    </row>
    <row r="32" spans="2:12">
      <c r="B32" s="128"/>
      <c r="F32" s="147"/>
      <c r="G32" s="147"/>
      <c r="H32" s="147"/>
      <c r="I32" s="147"/>
      <c r="J32" s="134"/>
    </row>
    <row r="33" spans="2:12">
      <c r="B33" s="135" t="s">
        <v>52</v>
      </c>
      <c r="F33" s="147"/>
      <c r="G33" s="147"/>
      <c r="H33" s="147"/>
      <c r="I33" s="147"/>
      <c r="J33" s="158">
        <f>+J31/1.18</f>
        <v>294.06779661016952</v>
      </c>
    </row>
    <row r="34" spans="2:12">
      <c r="B34" s="135" t="s">
        <v>53</v>
      </c>
      <c r="J34" s="134"/>
    </row>
    <row r="35" spans="2:12">
      <c r="B35" s="135" t="s">
        <v>346</v>
      </c>
      <c r="J35" s="134"/>
      <c r="L35" s="159"/>
    </row>
    <row r="36" spans="2:12">
      <c r="B36" s="135" t="s">
        <v>373</v>
      </c>
      <c r="J36" s="134"/>
    </row>
    <row r="37" spans="2:12">
      <c r="B37" s="136"/>
    </row>
    <row r="38" spans="2:12">
      <c r="B38" s="36" t="s">
        <v>350</v>
      </c>
    </row>
    <row r="40" spans="2:12">
      <c r="B40" s="126" t="s">
        <v>56</v>
      </c>
      <c r="C40" s="192" t="s">
        <v>229</v>
      </c>
      <c r="D40" s="193"/>
      <c r="E40" s="126" t="s">
        <v>57</v>
      </c>
      <c r="F40" s="127" t="s">
        <v>228</v>
      </c>
      <c r="G40" s="126" t="s">
        <v>58</v>
      </c>
      <c r="H40" s="188" t="s">
        <v>107</v>
      </c>
      <c r="I40" s="189"/>
      <c r="J40" s="190"/>
    </row>
    <row r="61" spans="9:9">
      <c r="I61" s="77"/>
    </row>
    <row r="62" spans="9:9">
      <c r="I62" s="77"/>
    </row>
  </sheetData>
  <mergeCells count="20">
    <mergeCell ref="G7:J7"/>
    <mergeCell ref="B3:C3"/>
    <mergeCell ref="G4:J4"/>
    <mergeCell ref="G5:J6"/>
    <mergeCell ref="B6:D6"/>
    <mergeCell ref="B5:C5"/>
    <mergeCell ref="C25:E25"/>
    <mergeCell ref="C24:E24"/>
    <mergeCell ref="C27:E27"/>
    <mergeCell ref="C29:E29"/>
    <mergeCell ref="H40:J40"/>
    <mergeCell ref="B10:C11"/>
    <mergeCell ref="E10:F10"/>
    <mergeCell ref="E11:F11"/>
    <mergeCell ref="C13:E13"/>
    <mergeCell ref="C40:D40"/>
    <mergeCell ref="C30:E30"/>
    <mergeCell ref="C28:E28"/>
    <mergeCell ref="C23:E23"/>
    <mergeCell ref="C26:E26"/>
  </mergeCells>
  <hyperlinks>
    <hyperlink ref="H40" r:id="rId1" xr:uid="{2E080128-1998-44EB-A6B8-860BA43FD23E}"/>
  </hyperlinks>
  <printOptions horizontalCentered="1"/>
  <pageMargins left="0.11811023622047245" right="0.11811023622047245" top="0.15748031496062992" bottom="0" header="0.31496062992125984" footer="0.31496062992125984"/>
  <pageSetup paperSize="9" scale="68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B3:J231"/>
  <sheetViews>
    <sheetView showGridLines="0" topLeftCell="A109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215" t="s">
        <v>0</v>
      </c>
      <c r="C3" s="215"/>
      <c r="D3" s="11"/>
      <c r="E3" s="11"/>
    </row>
    <row r="4" spans="2:10" ht="42">
      <c r="B4" s="12" t="s">
        <v>1</v>
      </c>
      <c r="C4" s="13"/>
      <c r="D4" s="13"/>
      <c r="E4" s="13"/>
      <c r="G4" s="216" t="s">
        <v>223</v>
      </c>
      <c r="H4" s="216"/>
      <c r="I4" s="216"/>
      <c r="J4" s="216"/>
    </row>
    <row r="5" spans="2:10">
      <c r="B5" s="217" t="s">
        <v>2</v>
      </c>
      <c r="C5" s="217"/>
      <c r="D5" s="217"/>
      <c r="E5" s="14"/>
      <c r="G5" s="218" t="s">
        <v>222</v>
      </c>
      <c r="H5" s="218"/>
      <c r="I5" s="218"/>
      <c r="J5" s="218"/>
    </row>
    <row r="6" spans="2:10">
      <c r="B6" s="217" t="s">
        <v>3</v>
      </c>
      <c r="C6" s="217"/>
      <c r="D6" s="217"/>
      <c r="E6" s="14"/>
      <c r="G6" s="218"/>
      <c r="H6" s="218"/>
      <c r="I6" s="218"/>
      <c r="J6" s="218"/>
    </row>
    <row r="7" spans="2:10">
      <c r="G7" s="214"/>
      <c r="H7" s="214"/>
      <c r="I7" s="214"/>
      <c r="J7" s="214"/>
    </row>
    <row r="10" spans="2:10">
      <c r="B10" s="207" t="s">
        <v>4</v>
      </c>
      <c r="C10" s="207"/>
      <c r="D10" s="15" t="s">
        <v>5</v>
      </c>
      <c r="E10" s="204">
        <v>20600581768</v>
      </c>
      <c r="F10" s="205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207"/>
      <c r="C11" s="207"/>
      <c r="D11" s="15" t="s">
        <v>8</v>
      </c>
      <c r="E11" s="204" t="s">
        <v>9</v>
      </c>
      <c r="F11" s="205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208" t="s">
        <v>15</v>
      </c>
      <c r="D13" s="209"/>
      <c r="E13" s="210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20" t="s">
        <v>89</v>
      </c>
      <c r="D14" s="21"/>
      <c r="E14" s="22"/>
      <c r="F14" s="1" t="s">
        <v>21</v>
      </c>
      <c r="G14" s="2" t="s">
        <v>254</v>
      </c>
      <c r="H14" s="3" t="s">
        <v>24</v>
      </c>
      <c r="I14" s="4">
        <v>21.6</v>
      </c>
      <c r="J14" s="23">
        <f t="shared" ref="J14:J71" si="0">+I14*G14</f>
        <v>756</v>
      </c>
    </row>
    <row r="15" spans="2:10">
      <c r="B15" s="19">
        <v>2</v>
      </c>
      <c r="C15" s="20" t="s">
        <v>128</v>
      </c>
      <c r="D15" s="21"/>
      <c r="E15" s="22"/>
      <c r="F15" s="1" t="s">
        <v>21</v>
      </c>
      <c r="G15" s="2" t="s">
        <v>49</v>
      </c>
      <c r="H15" s="3" t="s">
        <v>24</v>
      </c>
      <c r="I15" s="4">
        <v>25.2</v>
      </c>
      <c r="J15" s="23">
        <f t="shared" si="0"/>
        <v>126</v>
      </c>
    </row>
    <row r="16" spans="2:10">
      <c r="B16" s="19">
        <v>3</v>
      </c>
      <c r="C16" s="20" t="s">
        <v>108</v>
      </c>
      <c r="D16" s="21"/>
      <c r="E16" s="22"/>
      <c r="F16" s="1" t="s">
        <v>21</v>
      </c>
      <c r="G16" s="2" t="s">
        <v>33</v>
      </c>
      <c r="H16" s="3" t="s">
        <v>24</v>
      </c>
      <c r="I16" s="4">
        <v>72</v>
      </c>
      <c r="J16" s="23">
        <f t="shared" si="0"/>
        <v>288</v>
      </c>
    </row>
    <row r="17" spans="2:10">
      <c r="B17" s="19">
        <v>4</v>
      </c>
      <c r="C17" s="20" t="s">
        <v>90</v>
      </c>
      <c r="D17" s="21"/>
      <c r="E17" s="22"/>
      <c r="F17" s="1" t="s">
        <v>21</v>
      </c>
      <c r="G17" s="2" t="s">
        <v>35</v>
      </c>
      <c r="H17" s="3" t="s">
        <v>24</v>
      </c>
      <c r="I17" s="4">
        <v>5.5</v>
      </c>
      <c r="J17" s="23">
        <f t="shared" si="0"/>
        <v>220</v>
      </c>
    </row>
    <row r="18" spans="2:10">
      <c r="B18" s="19">
        <v>5</v>
      </c>
      <c r="C18" s="20" t="s">
        <v>91</v>
      </c>
      <c r="D18" s="21"/>
      <c r="E18" s="22"/>
      <c r="F18" s="1" t="s">
        <v>21</v>
      </c>
      <c r="G18" s="2" t="s">
        <v>35</v>
      </c>
      <c r="H18" s="3" t="s">
        <v>24</v>
      </c>
      <c r="I18" s="4">
        <v>5</v>
      </c>
      <c r="J18" s="23">
        <f t="shared" si="0"/>
        <v>200</v>
      </c>
    </row>
    <row r="19" spans="2:10">
      <c r="B19" s="19">
        <v>6</v>
      </c>
      <c r="C19" s="20" t="s">
        <v>61</v>
      </c>
      <c r="D19" s="21"/>
      <c r="E19" s="22"/>
      <c r="F19" s="1" t="s">
        <v>21</v>
      </c>
      <c r="G19" s="2" t="s">
        <v>48</v>
      </c>
      <c r="H19" s="3" t="s">
        <v>24</v>
      </c>
      <c r="I19" s="4">
        <v>4.5</v>
      </c>
      <c r="J19" s="23">
        <f t="shared" si="0"/>
        <v>225</v>
      </c>
    </row>
    <row r="20" spans="2:10">
      <c r="B20" s="19">
        <v>7</v>
      </c>
      <c r="C20" s="20" t="s">
        <v>92</v>
      </c>
      <c r="D20" s="21"/>
      <c r="E20" s="22"/>
      <c r="F20" s="1" t="s">
        <v>21</v>
      </c>
      <c r="G20" s="2" t="s">
        <v>49</v>
      </c>
      <c r="H20" s="3" t="s">
        <v>22</v>
      </c>
      <c r="I20" s="4">
        <v>17</v>
      </c>
      <c r="J20" s="23">
        <f t="shared" si="0"/>
        <v>85</v>
      </c>
    </row>
    <row r="21" spans="2:10">
      <c r="B21" s="19">
        <v>8</v>
      </c>
      <c r="C21" s="20" t="s">
        <v>93</v>
      </c>
      <c r="D21" s="21"/>
      <c r="E21" s="22"/>
      <c r="F21" s="1" t="s">
        <v>21</v>
      </c>
      <c r="G21" s="2" t="s">
        <v>49</v>
      </c>
      <c r="H21" s="3" t="s">
        <v>24</v>
      </c>
      <c r="I21" s="4">
        <v>25</v>
      </c>
      <c r="J21" s="23">
        <f t="shared" si="0"/>
        <v>125</v>
      </c>
    </row>
    <row r="22" spans="2:10">
      <c r="B22" s="19">
        <v>9</v>
      </c>
      <c r="C22" s="20" t="s">
        <v>62</v>
      </c>
      <c r="D22" s="21"/>
      <c r="E22" s="22"/>
      <c r="F22" s="1" t="s">
        <v>21</v>
      </c>
      <c r="G22" s="2" t="s">
        <v>28</v>
      </c>
      <c r="H22" s="3" t="s">
        <v>22</v>
      </c>
      <c r="I22" s="4">
        <v>18</v>
      </c>
      <c r="J22" s="23">
        <f t="shared" si="0"/>
        <v>180</v>
      </c>
    </row>
    <row r="23" spans="2:10">
      <c r="B23" s="19">
        <v>10</v>
      </c>
      <c r="C23" s="20" t="s">
        <v>94</v>
      </c>
      <c r="D23" s="21"/>
      <c r="E23" s="22"/>
      <c r="F23" s="1" t="s">
        <v>21</v>
      </c>
      <c r="G23" s="2" t="s">
        <v>49</v>
      </c>
      <c r="H23" s="3" t="s">
        <v>24</v>
      </c>
      <c r="I23" s="4">
        <v>30</v>
      </c>
      <c r="J23" s="23">
        <f t="shared" si="0"/>
        <v>150</v>
      </c>
    </row>
    <row r="24" spans="2:10">
      <c r="B24" s="19">
        <v>11</v>
      </c>
      <c r="C24" s="20" t="s">
        <v>95</v>
      </c>
      <c r="D24" s="21"/>
      <c r="E24" s="22"/>
      <c r="F24" s="1" t="s">
        <v>21</v>
      </c>
      <c r="G24" s="2" t="s">
        <v>28</v>
      </c>
      <c r="H24" s="3" t="s">
        <v>22</v>
      </c>
      <c r="I24" s="4">
        <v>20</v>
      </c>
      <c r="J24" s="23">
        <f t="shared" si="0"/>
        <v>200</v>
      </c>
    </row>
    <row r="25" spans="2:10">
      <c r="B25" s="19">
        <v>12</v>
      </c>
      <c r="C25" s="20" t="s">
        <v>122</v>
      </c>
      <c r="D25" s="21"/>
      <c r="E25" s="22"/>
      <c r="F25" s="1" t="s">
        <v>21</v>
      </c>
      <c r="G25" s="2" t="s">
        <v>49</v>
      </c>
      <c r="H25" s="3" t="s">
        <v>22</v>
      </c>
      <c r="I25" s="4">
        <v>28</v>
      </c>
      <c r="J25" s="23">
        <f t="shared" si="0"/>
        <v>140</v>
      </c>
    </row>
    <row r="26" spans="2:10">
      <c r="B26" s="19">
        <v>13</v>
      </c>
      <c r="C26" s="20" t="s">
        <v>154</v>
      </c>
      <c r="D26" s="21"/>
      <c r="E26" s="22"/>
      <c r="F26" s="1" t="s">
        <v>21</v>
      </c>
      <c r="G26" s="2" t="s">
        <v>28</v>
      </c>
      <c r="H26" s="3" t="s">
        <v>22</v>
      </c>
      <c r="I26" s="4">
        <v>25</v>
      </c>
      <c r="J26" s="23">
        <f t="shared" si="0"/>
        <v>250</v>
      </c>
    </row>
    <row r="27" spans="2:10">
      <c r="B27" s="19">
        <v>14</v>
      </c>
      <c r="C27" s="20" t="s">
        <v>155</v>
      </c>
      <c r="D27" s="21"/>
      <c r="E27" s="22"/>
      <c r="F27" s="1" t="s">
        <v>21</v>
      </c>
      <c r="G27" s="2" t="s">
        <v>28</v>
      </c>
      <c r="H27" s="3" t="s">
        <v>22</v>
      </c>
      <c r="I27" s="4">
        <v>20</v>
      </c>
      <c r="J27" s="23">
        <f t="shared" si="0"/>
        <v>200</v>
      </c>
    </row>
    <row r="28" spans="2:10">
      <c r="B28" s="19">
        <v>15</v>
      </c>
      <c r="C28" s="20" t="s">
        <v>121</v>
      </c>
      <c r="D28" s="24"/>
      <c r="E28" s="24"/>
      <c r="F28" s="1" t="s">
        <v>21</v>
      </c>
      <c r="G28" s="2" t="s">
        <v>28</v>
      </c>
      <c r="H28" s="3" t="s">
        <v>22</v>
      </c>
      <c r="I28" s="4">
        <v>30</v>
      </c>
      <c r="J28" s="23">
        <f t="shared" si="0"/>
        <v>300</v>
      </c>
    </row>
    <row r="29" spans="2:10">
      <c r="B29" s="19">
        <v>16</v>
      </c>
      <c r="C29" s="20" t="s">
        <v>253</v>
      </c>
      <c r="D29" s="24"/>
      <c r="E29" s="24"/>
      <c r="F29" s="1" t="s">
        <v>21</v>
      </c>
      <c r="G29" s="2" t="s">
        <v>49</v>
      </c>
      <c r="H29" s="3" t="s">
        <v>22</v>
      </c>
      <c r="I29" s="4">
        <v>12</v>
      </c>
      <c r="J29" s="23">
        <f>+I29*G29</f>
        <v>60</v>
      </c>
    </row>
    <row r="30" spans="2:10">
      <c r="B30" s="19">
        <v>17</v>
      </c>
      <c r="C30" s="20" t="s">
        <v>234</v>
      </c>
      <c r="D30" s="24"/>
      <c r="E30" s="24"/>
      <c r="F30" s="1" t="s">
        <v>21</v>
      </c>
      <c r="G30" s="2" t="s">
        <v>220</v>
      </c>
      <c r="H30" s="3" t="s">
        <v>24</v>
      </c>
      <c r="I30" s="4">
        <v>3</v>
      </c>
      <c r="J30" s="23">
        <f>+I30*G30</f>
        <v>240</v>
      </c>
    </row>
    <row r="31" spans="2:10">
      <c r="B31" s="19"/>
      <c r="C31" s="5"/>
      <c r="D31" s="6"/>
      <c r="E31" s="6"/>
      <c r="F31" s="25"/>
      <c r="G31" s="2"/>
      <c r="H31" s="3"/>
      <c r="I31" s="4"/>
      <c r="J31" s="23"/>
    </row>
    <row r="32" spans="2:10">
      <c r="B32" s="19">
        <v>18</v>
      </c>
      <c r="C32" s="5" t="s">
        <v>125</v>
      </c>
      <c r="D32" s="6"/>
      <c r="E32" s="6"/>
      <c r="F32" s="1" t="s">
        <v>27</v>
      </c>
      <c r="G32" s="2" t="s">
        <v>44</v>
      </c>
      <c r="H32" s="3" t="s">
        <v>46</v>
      </c>
      <c r="I32" s="4">
        <v>40</v>
      </c>
      <c r="J32" s="23">
        <f t="shared" si="0"/>
        <v>40</v>
      </c>
    </row>
    <row r="33" spans="2:10">
      <c r="B33" s="19">
        <v>19</v>
      </c>
      <c r="C33" s="5" t="s">
        <v>26</v>
      </c>
      <c r="D33" s="6"/>
      <c r="E33" s="6"/>
      <c r="F33" s="1" t="s">
        <v>27</v>
      </c>
      <c r="G33" s="2" t="s">
        <v>99</v>
      </c>
      <c r="H33" s="3" t="s">
        <v>24</v>
      </c>
      <c r="I33" s="4">
        <v>0.4</v>
      </c>
      <c r="J33" s="23">
        <f t="shared" si="0"/>
        <v>80</v>
      </c>
    </row>
    <row r="34" spans="2:10">
      <c r="B34" s="19">
        <v>20</v>
      </c>
      <c r="C34" s="5" t="s">
        <v>63</v>
      </c>
      <c r="D34" s="6"/>
      <c r="E34" s="6"/>
      <c r="F34" s="1" t="s">
        <v>27</v>
      </c>
      <c r="G34" s="2" t="s">
        <v>44</v>
      </c>
      <c r="H34" s="3" t="s">
        <v>46</v>
      </c>
      <c r="I34" s="4">
        <v>52</v>
      </c>
      <c r="J34" s="23">
        <f t="shared" si="0"/>
        <v>52</v>
      </c>
    </row>
    <row r="35" spans="2:10">
      <c r="B35" s="19">
        <v>21</v>
      </c>
      <c r="C35" s="5" t="s">
        <v>126</v>
      </c>
      <c r="D35" s="6"/>
      <c r="E35" s="6"/>
      <c r="F35" s="1" t="s">
        <v>27</v>
      </c>
      <c r="G35" s="2" t="s">
        <v>23</v>
      </c>
      <c r="H35" s="3" t="s">
        <v>24</v>
      </c>
      <c r="I35" s="4">
        <v>3</v>
      </c>
      <c r="J35" s="23">
        <f t="shared" si="0"/>
        <v>60</v>
      </c>
    </row>
    <row r="36" spans="2:10">
      <c r="B36" s="19">
        <v>22</v>
      </c>
      <c r="C36" s="5" t="s">
        <v>96</v>
      </c>
      <c r="D36" s="6"/>
      <c r="E36" s="6"/>
      <c r="F36" s="1" t="s">
        <v>27</v>
      </c>
      <c r="G36" s="2" t="s">
        <v>28</v>
      </c>
      <c r="H36" s="3" t="s">
        <v>24</v>
      </c>
      <c r="I36" s="4">
        <v>8</v>
      </c>
      <c r="J36" s="23">
        <f t="shared" si="0"/>
        <v>80</v>
      </c>
    </row>
    <row r="37" spans="2:10">
      <c r="B37" s="19">
        <v>23</v>
      </c>
      <c r="C37" s="5" t="s">
        <v>64</v>
      </c>
      <c r="D37" s="6"/>
      <c r="E37" s="6"/>
      <c r="F37" s="1" t="s">
        <v>27</v>
      </c>
      <c r="G37" s="2" t="s">
        <v>23</v>
      </c>
      <c r="H37" s="3" t="s">
        <v>22</v>
      </c>
      <c r="I37" s="4">
        <v>4.5</v>
      </c>
      <c r="J37" s="23">
        <f t="shared" si="0"/>
        <v>90</v>
      </c>
    </row>
    <row r="38" spans="2:10">
      <c r="B38" s="19">
        <v>24</v>
      </c>
      <c r="C38" s="5" t="s">
        <v>127</v>
      </c>
      <c r="D38" s="6"/>
      <c r="E38" s="6"/>
      <c r="F38" s="1" t="s">
        <v>27</v>
      </c>
      <c r="G38" s="2" t="s">
        <v>44</v>
      </c>
      <c r="H38" s="3" t="s">
        <v>46</v>
      </c>
      <c r="I38" s="4">
        <v>40</v>
      </c>
      <c r="J38" s="23">
        <f t="shared" si="0"/>
        <v>40</v>
      </c>
    </row>
    <row r="39" spans="2:10">
      <c r="B39" s="19">
        <v>25</v>
      </c>
      <c r="C39" s="5" t="s">
        <v>29</v>
      </c>
      <c r="D39" s="6"/>
      <c r="E39" s="6"/>
      <c r="F39" s="1" t="s">
        <v>27</v>
      </c>
      <c r="G39" s="2" t="s">
        <v>49</v>
      </c>
      <c r="H39" s="3" t="s">
        <v>24</v>
      </c>
      <c r="I39" s="4">
        <v>14</v>
      </c>
      <c r="J39" s="23">
        <f t="shared" si="0"/>
        <v>70</v>
      </c>
    </row>
    <row r="40" spans="2:10">
      <c r="B40" s="19">
        <v>26</v>
      </c>
      <c r="C40" s="5" t="s">
        <v>65</v>
      </c>
      <c r="D40" s="6"/>
      <c r="E40" s="6"/>
      <c r="F40" s="1" t="s">
        <v>27</v>
      </c>
      <c r="G40" s="2" t="s">
        <v>44</v>
      </c>
      <c r="H40" s="3" t="s">
        <v>46</v>
      </c>
      <c r="I40" s="4">
        <v>55</v>
      </c>
      <c r="J40" s="23">
        <f t="shared" si="0"/>
        <v>55</v>
      </c>
    </row>
    <row r="41" spans="2:10">
      <c r="B41" s="19">
        <v>27</v>
      </c>
      <c r="C41" s="5" t="s">
        <v>97</v>
      </c>
      <c r="D41" s="6"/>
      <c r="E41" s="6"/>
      <c r="F41" s="1" t="s">
        <v>27</v>
      </c>
      <c r="G41" s="2" t="s">
        <v>99</v>
      </c>
      <c r="H41" s="3" t="s">
        <v>24</v>
      </c>
      <c r="I41" s="4">
        <v>1.2</v>
      </c>
      <c r="J41" s="23">
        <f t="shared" si="0"/>
        <v>240</v>
      </c>
    </row>
    <row r="42" spans="2:10">
      <c r="B42" s="19">
        <v>28</v>
      </c>
      <c r="C42" s="5" t="s">
        <v>66</v>
      </c>
      <c r="D42" s="6"/>
      <c r="E42" s="6"/>
      <c r="F42" s="1" t="s">
        <v>27</v>
      </c>
      <c r="G42" s="2" t="s">
        <v>28</v>
      </c>
      <c r="H42" s="3" t="s">
        <v>22</v>
      </c>
      <c r="I42" s="4">
        <v>7.5</v>
      </c>
      <c r="J42" s="23">
        <f t="shared" si="0"/>
        <v>75</v>
      </c>
    </row>
    <row r="43" spans="2:10">
      <c r="B43" s="19">
        <v>29</v>
      </c>
      <c r="C43" s="5" t="s">
        <v>98</v>
      </c>
      <c r="D43" s="6"/>
      <c r="E43" s="6"/>
      <c r="F43" s="1" t="s">
        <v>27</v>
      </c>
      <c r="G43" s="2" t="s">
        <v>28</v>
      </c>
      <c r="H43" s="3" t="s">
        <v>22</v>
      </c>
      <c r="I43" s="4">
        <v>8.5</v>
      </c>
      <c r="J43" s="23">
        <f t="shared" si="0"/>
        <v>85</v>
      </c>
    </row>
    <row r="44" spans="2:10">
      <c r="B44" s="19">
        <v>30</v>
      </c>
      <c r="C44" s="5" t="s">
        <v>67</v>
      </c>
      <c r="D44" s="6"/>
      <c r="E44" s="6"/>
      <c r="F44" s="1" t="s">
        <v>27</v>
      </c>
      <c r="G44" s="2" t="s">
        <v>44</v>
      </c>
      <c r="H44" s="3" t="s">
        <v>46</v>
      </c>
      <c r="I44" s="26">
        <v>90</v>
      </c>
      <c r="J44" s="23">
        <f t="shared" si="0"/>
        <v>90</v>
      </c>
    </row>
    <row r="45" spans="2:10">
      <c r="B45" s="19">
        <v>31</v>
      </c>
      <c r="C45" s="5" t="s">
        <v>68</v>
      </c>
      <c r="D45" s="6"/>
      <c r="E45" s="6"/>
      <c r="F45" s="1" t="s">
        <v>27</v>
      </c>
      <c r="G45" s="2" t="s">
        <v>44</v>
      </c>
      <c r="H45" s="3" t="s">
        <v>46</v>
      </c>
      <c r="I45" s="4">
        <v>70</v>
      </c>
      <c r="J45" s="23">
        <f t="shared" si="0"/>
        <v>70</v>
      </c>
    </row>
    <row r="46" spans="2:10">
      <c r="B46" s="19">
        <v>32</v>
      </c>
      <c r="C46" s="5" t="s">
        <v>124</v>
      </c>
      <c r="D46" s="6"/>
      <c r="E46" s="6"/>
      <c r="F46" s="1" t="s">
        <v>27</v>
      </c>
      <c r="G46" s="2" t="s">
        <v>28</v>
      </c>
      <c r="H46" s="3" t="s">
        <v>22</v>
      </c>
      <c r="I46" s="4">
        <v>6</v>
      </c>
      <c r="J46" s="23">
        <f t="shared" si="0"/>
        <v>60</v>
      </c>
    </row>
    <row r="47" spans="2:10">
      <c r="B47" s="19">
        <v>33</v>
      </c>
      <c r="C47" s="5" t="s">
        <v>69</v>
      </c>
      <c r="D47" s="6"/>
      <c r="E47" s="6"/>
      <c r="F47" s="1" t="s">
        <v>27</v>
      </c>
      <c r="G47" s="2" t="s">
        <v>60</v>
      </c>
      <c r="H47" s="3" t="s">
        <v>24</v>
      </c>
      <c r="I47" s="4">
        <v>12.5</v>
      </c>
      <c r="J47" s="23">
        <f t="shared" si="0"/>
        <v>187.5</v>
      </c>
    </row>
    <row r="48" spans="2:10">
      <c r="B48" s="19">
        <v>34</v>
      </c>
      <c r="C48" s="5" t="s">
        <v>158</v>
      </c>
      <c r="D48" s="6"/>
      <c r="E48" s="6"/>
      <c r="F48" s="1" t="s">
        <v>27</v>
      </c>
      <c r="G48" s="2" t="s">
        <v>49</v>
      </c>
      <c r="H48" s="3" t="s">
        <v>22</v>
      </c>
      <c r="I48" s="4">
        <v>4</v>
      </c>
      <c r="J48" s="23">
        <f t="shared" si="0"/>
        <v>20</v>
      </c>
    </row>
    <row r="49" spans="2:10">
      <c r="B49" s="19">
        <v>35</v>
      </c>
      <c r="C49" s="5" t="s">
        <v>123</v>
      </c>
      <c r="D49" s="6"/>
      <c r="E49" s="6"/>
      <c r="F49" s="1" t="s">
        <v>27</v>
      </c>
      <c r="G49" s="2" t="s">
        <v>44</v>
      </c>
      <c r="H49" s="3" t="s">
        <v>46</v>
      </c>
      <c r="I49" s="4">
        <v>100</v>
      </c>
      <c r="J49" s="23">
        <f t="shared" si="0"/>
        <v>100</v>
      </c>
    </row>
    <row r="50" spans="2:10">
      <c r="B50" s="19">
        <v>36</v>
      </c>
      <c r="C50" s="5" t="s">
        <v>100</v>
      </c>
      <c r="D50" s="6"/>
      <c r="E50" s="6"/>
      <c r="F50" s="1" t="s">
        <v>27</v>
      </c>
      <c r="G50" s="2" t="s">
        <v>221</v>
      </c>
      <c r="H50" s="3" t="s">
        <v>45</v>
      </c>
      <c r="I50" s="4">
        <v>125</v>
      </c>
      <c r="J50" s="23">
        <f t="shared" si="0"/>
        <v>187.5</v>
      </c>
    </row>
    <row r="51" spans="2:10">
      <c r="B51" s="19">
        <v>37</v>
      </c>
      <c r="C51" s="5" t="s">
        <v>101</v>
      </c>
      <c r="D51" s="6"/>
      <c r="E51" s="6"/>
      <c r="F51" s="1" t="s">
        <v>27</v>
      </c>
      <c r="G51" s="2" t="s">
        <v>25</v>
      </c>
      <c r="H51" s="3" t="s">
        <v>24</v>
      </c>
      <c r="I51" s="4">
        <v>0.8</v>
      </c>
      <c r="J51" s="23">
        <f t="shared" si="0"/>
        <v>24</v>
      </c>
    </row>
    <row r="52" spans="2:10">
      <c r="B52" s="19">
        <v>38</v>
      </c>
      <c r="C52" s="5" t="s">
        <v>235</v>
      </c>
      <c r="D52" s="6"/>
      <c r="E52" s="6"/>
      <c r="F52" s="1" t="s">
        <v>27</v>
      </c>
      <c r="G52" s="2" t="s">
        <v>44</v>
      </c>
      <c r="H52" s="3" t="s">
        <v>46</v>
      </c>
      <c r="I52" s="4">
        <v>50</v>
      </c>
      <c r="J52" s="23">
        <f t="shared" si="0"/>
        <v>50</v>
      </c>
    </row>
    <row r="53" spans="2:10">
      <c r="B53" s="19">
        <v>39</v>
      </c>
      <c r="C53" s="5" t="s">
        <v>156</v>
      </c>
      <c r="D53" s="6"/>
      <c r="E53" s="6"/>
      <c r="F53" s="1" t="s">
        <v>27</v>
      </c>
      <c r="G53" s="2" t="s">
        <v>28</v>
      </c>
      <c r="H53" s="3" t="s">
        <v>22</v>
      </c>
      <c r="I53" s="4">
        <v>3.5</v>
      </c>
      <c r="J53" s="23">
        <f t="shared" si="0"/>
        <v>35</v>
      </c>
    </row>
    <row r="54" spans="2:10">
      <c r="B54" s="19">
        <v>40</v>
      </c>
      <c r="C54" s="5" t="s">
        <v>157</v>
      </c>
      <c r="D54" s="6"/>
      <c r="E54" s="6"/>
      <c r="F54" s="1" t="s">
        <v>31</v>
      </c>
      <c r="G54" s="2" t="s">
        <v>40</v>
      </c>
      <c r="H54" s="3" t="s">
        <v>22</v>
      </c>
      <c r="I54" s="4">
        <v>4</v>
      </c>
      <c r="J54" s="23">
        <f t="shared" si="0"/>
        <v>32</v>
      </c>
    </row>
    <row r="55" spans="2:10">
      <c r="B55" s="19">
        <v>41</v>
      </c>
      <c r="C55" s="5" t="s">
        <v>236</v>
      </c>
      <c r="D55" s="6"/>
      <c r="E55" s="6"/>
      <c r="F55" s="1" t="s">
        <v>31</v>
      </c>
      <c r="G55" s="2" t="s">
        <v>23</v>
      </c>
      <c r="H55" s="3" t="s">
        <v>24</v>
      </c>
      <c r="I55" s="4">
        <v>10</v>
      </c>
      <c r="J55" s="23">
        <f>+I55*G55</f>
        <v>200</v>
      </c>
    </row>
    <row r="56" spans="2:10">
      <c r="B56" s="19">
        <v>42</v>
      </c>
      <c r="C56" s="5" t="s">
        <v>255</v>
      </c>
      <c r="D56" s="6"/>
      <c r="E56" s="6"/>
      <c r="F56" s="1" t="s">
        <v>31</v>
      </c>
      <c r="G56" s="2" t="s">
        <v>49</v>
      </c>
      <c r="H56" s="3" t="s">
        <v>22</v>
      </c>
      <c r="I56" s="4">
        <v>13</v>
      </c>
      <c r="J56" s="23">
        <f>+I56*G56</f>
        <v>65</v>
      </c>
    </row>
    <row r="57" spans="2:10">
      <c r="B57" s="19">
        <v>43</v>
      </c>
      <c r="C57" s="5" t="s">
        <v>256</v>
      </c>
      <c r="D57" s="6"/>
      <c r="E57" s="6"/>
      <c r="F57" s="1" t="s">
        <v>31</v>
      </c>
      <c r="G57" s="2" t="s">
        <v>37</v>
      </c>
      <c r="H57" s="3" t="s">
        <v>22</v>
      </c>
      <c r="I57" s="4">
        <v>15</v>
      </c>
      <c r="J57" s="23">
        <f>+I57*G57</f>
        <v>30</v>
      </c>
    </row>
    <row r="58" spans="2:10">
      <c r="B58" s="19"/>
      <c r="C58" s="5"/>
      <c r="D58" s="6"/>
      <c r="E58" s="6"/>
      <c r="F58" s="1"/>
      <c r="G58" s="2"/>
      <c r="H58" s="3"/>
      <c r="I58" s="4"/>
      <c r="J58" s="23">
        <v>0</v>
      </c>
    </row>
    <row r="59" spans="2:10">
      <c r="B59" s="19">
        <v>44</v>
      </c>
      <c r="C59" s="5" t="s">
        <v>102</v>
      </c>
      <c r="D59" s="6"/>
      <c r="E59" s="6"/>
      <c r="F59" s="1" t="s">
        <v>31</v>
      </c>
      <c r="G59" s="2" t="s">
        <v>219</v>
      </c>
      <c r="H59" s="3" t="s">
        <v>22</v>
      </c>
      <c r="I59" s="4">
        <v>2.5</v>
      </c>
      <c r="J59" s="23">
        <f t="shared" si="0"/>
        <v>150</v>
      </c>
    </row>
    <row r="60" spans="2:10">
      <c r="B60" s="19">
        <v>45</v>
      </c>
      <c r="C60" s="52" t="s">
        <v>257</v>
      </c>
      <c r="D60" s="6"/>
      <c r="E60" s="6"/>
      <c r="F60" s="1" t="s">
        <v>31</v>
      </c>
      <c r="G60" s="2" t="s">
        <v>70</v>
      </c>
      <c r="H60" s="3" t="s">
        <v>22</v>
      </c>
      <c r="I60" s="4">
        <v>4.5</v>
      </c>
      <c r="J60" s="23">
        <f t="shared" si="0"/>
        <v>315</v>
      </c>
    </row>
    <row r="61" spans="2:10">
      <c r="B61" s="19">
        <v>46</v>
      </c>
      <c r="C61" s="5" t="s">
        <v>71</v>
      </c>
      <c r="D61" s="6"/>
      <c r="E61" s="6"/>
      <c r="F61" s="1" t="s">
        <v>31</v>
      </c>
      <c r="G61" s="2" t="s">
        <v>48</v>
      </c>
      <c r="H61" s="3" t="s">
        <v>22</v>
      </c>
      <c r="I61" s="4">
        <v>5</v>
      </c>
      <c r="J61" s="23">
        <f t="shared" si="0"/>
        <v>250</v>
      </c>
    </row>
    <row r="62" spans="2:10">
      <c r="B62" s="19">
        <v>47</v>
      </c>
      <c r="C62" s="5" t="s">
        <v>130</v>
      </c>
      <c r="D62" s="6"/>
      <c r="E62" s="6"/>
      <c r="F62" s="1" t="s">
        <v>31</v>
      </c>
      <c r="G62" s="2" t="s">
        <v>60</v>
      </c>
      <c r="H62" s="3" t="s">
        <v>22</v>
      </c>
      <c r="I62" s="4">
        <v>3</v>
      </c>
      <c r="J62" s="23">
        <f t="shared" si="0"/>
        <v>45</v>
      </c>
    </row>
    <row r="63" spans="2:10">
      <c r="B63" s="19">
        <v>48</v>
      </c>
      <c r="C63" s="5" t="s">
        <v>72</v>
      </c>
      <c r="D63" s="6"/>
      <c r="E63" s="6"/>
      <c r="F63" s="1" t="s">
        <v>31</v>
      </c>
      <c r="G63" s="2" t="s">
        <v>60</v>
      </c>
      <c r="H63" s="3" t="s">
        <v>22</v>
      </c>
      <c r="I63" s="4">
        <v>3</v>
      </c>
      <c r="J63" s="23">
        <f t="shared" si="0"/>
        <v>45</v>
      </c>
    </row>
    <row r="64" spans="2:10">
      <c r="B64" s="19">
        <v>49</v>
      </c>
      <c r="C64" s="5" t="s">
        <v>103</v>
      </c>
      <c r="D64" s="6"/>
      <c r="E64" s="6"/>
      <c r="F64" s="1" t="s">
        <v>31</v>
      </c>
      <c r="G64" s="2" t="s">
        <v>25</v>
      </c>
      <c r="H64" s="3" t="s">
        <v>22</v>
      </c>
      <c r="I64" s="4">
        <v>2.5</v>
      </c>
      <c r="J64" s="23">
        <f t="shared" si="0"/>
        <v>75</v>
      </c>
    </row>
    <row r="65" spans="2:10">
      <c r="B65" s="19">
        <v>50</v>
      </c>
      <c r="C65" s="5" t="s">
        <v>75</v>
      </c>
      <c r="D65" s="6"/>
      <c r="E65" s="6"/>
      <c r="F65" s="1" t="s">
        <v>31</v>
      </c>
      <c r="G65" s="2" t="s">
        <v>152</v>
      </c>
      <c r="H65" s="3" t="s">
        <v>22</v>
      </c>
      <c r="I65" s="4">
        <v>11</v>
      </c>
      <c r="J65" s="23">
        <f t="shared" si="0"/>
        <v>77</v>
      </c>
    </row>
    <row r="66" spans="2:10">
      <c r="B66" s="19">
        <v>51</v>
      </c>
      <c r="C66" s="5" t="s">
        <v>30</v>
      </c>
      <c r="D66" s="6"/>
      <c r="E66" s="6"/>
      <c r="F66" s="1" t="s">
        <v>31</v>
      </c>
      <c r="G66" s="2" t="s">
        <v>60</v>
      </c>
      <c r="H66" s="3" t="s">
        <v>24</v>
      </c>
      <c r="I66" s="4">
        <v>1.5</v>
      </c>
      <c r="J66" s="23">
        <f t="shared" si="0"/>
        <v>22.5</v>
      </c>
    </row>
    <row r="67" spans="2:10">
      <c r="B67" s="19">
        <v>52</v>
      </c>
      <c r="C67" s="5" t="s">
        <v>259</v>
      </c>
      <c r="D67" s="6"/>
      <c r="E67" s="6"/>
      <c r="F67" s="1" t="s">
        <v>31</v>
      </c>
      <c r="G67" s="2" t="s">
        <v>258</v>
      </c>
      <c r="H67" s="3" t="s">
        <v>24</v>
      </c>
      <c r="I67" s="4">
        <v>2</v>
      </c>
      <c r="J67" s="23">
        <f t="shared" si="0"/>
        <v>50</v>
      </c>
    </row>
    <row r="68" spans="2:10">
      <c r="B68" s="19">
        <v>53</v>
      </c>
      <c r="C68" s="5" t="s">
        <v>109</v>
      </c>
      <c r="D68" s="6"/>
      <c r="E68" s="6"/>
      <c r="F68" s="1" t="s">
        <v>31</v>
      </c>
      <c r="G68" s="2" t="s">
        <v>37</v>
      </c>
      <c r="H68" s="3" t="s">
        <v>45</v>
      </c>
      <c r="I68" s="4">
        <f>4.5*30</f>
        <v>135</v>
      </c>
      <c r="J68" s="23">
        <f t="shared" si="0"/>
        <v>270</v>
      </c>
    </row>
    <row r="69" spans="2:10">
      <c r="B69" s="19">
        <v>54</v>
      </c>
      <c r="C69" s="5" t="s">
        <v>74</v>
      </c>
      <c r="D69" s="6"/>
      <c r="E69" s="6"/>
      <c r="F69" s="1" t="s">
        <v>31</v>
      </c>
      <c r="G69" s="2" t="s">
        <v>48</v>
      </c>
      <c r="H69" s="3" t="s">
        <v>24</v>
      </c>
      <c r="I69" s="4">
        <v>1.5</v>
      </c>
      <c r="J69" s="23">
        <f t="shared" si="0"/>
        <v>75</v>
      </c>
    </row>
    <row r="70" spans="2:10">
      <c r="B70" s="19">
        <v>55</v>
      </c>
      <c r="C70" s="5" t="s">
        <v>73</v>
      </c>
      <c r="D70" s="6"/>
      <c r="E70" s="6"/>
      <c r="F70" s="1" t="s">
        <v>31</v>
      </c>
      <c r="G70" s="2" t="s">
        <v>37</v>
      </c>
      <c r="H70" s="3" t="s">
        <v>46</v>
      </c>
      <c r="I70" s="4">
        <v>50</v>
      </c>
      <c r="J70" s="23">
        <f t="shared" si="0"/>
        <v>100</v>
      </c>
    </row>
    <row r="71" spans="2:10">
      <c r="B71" s="19">
        <v>56</v>
      </c>
      <c r="C71" s="42" t="s">
        <v>76</v>
      </c>
      <c r="D71" s="43"/>
      <c r="E71" s="43"/>
      <c r="F71" s="44" t="s">
        <v>31</v>
      </c>
      <c r="G71" s="45" t="s">
        <v>37</v>
      </c>
      <c r="H71" s="46" t="s">
        <v>34</v>
      </c>
      <c r="I71" s="47">
        <v>5</v>
      </c>
      <c r="J71" s="48">
        <f t="shared" si="0"/>
        <v>10</v>
      </c>
    </row>
    <row r="72" spans="2:10">
      <c r="B72" s="19">
        <v>57</v>
      </c>
      <c r="C72" s="42" t="s">
        <v>32</v>
      </c>
      <c r="D72" s="43"/>
      <c r="E72" s="43"/>
      <c r="F72" s="44" t="s">
        <v>31</v>
      </c>
      <c r="G72" s="45" t="s">
        <v>33</v>
      </c>
      <c r="H72" s="46" t="s">
        <v>34</v>
      </c>
      <c r="I72" s="47">
        <v>10</v>
      </c>
      <c r="J72" s="48">
        <f t="shared" ref="J72:J146" si="1">+I72*G72</f>
        <v>40</v>
      </c>
    </row>
    <row r="73" spans="2:10">
      <c r="B73" s="19">
        <v>58</v>
      </c>
      <c r="C73" s="42" t="s">
        <v>77</v>
      </c>
      <c r="D73" s="43"/>
      <c r="E73" s="43"/>
      <c r="F73" s="44" t="s">
        <v>31</v>
      </c>
      <c r="G73" s="45" t="s">
        <v>44</v>
      </c>
      <c r="H73" s="46" t="s">
        <v>34</v>
      </c>
      <c r="I73" s="47">
        <v>10</v>
      </c>
      <c r="J73" s="48">
        <f t="shared" si="1"/>
        <v>10</v>
      </c>
    </row>
    <row r="74" spans="2:10">
      <c r="B74" s="19">
        <v>59</v>
      </c>
      <c r="C74" s="42" t="s">
        <v>78</v>
      </c>
      <c r="D74" s="43"/>
      <c r="E74" s="43"/>
      <c r="F74" s="44" t="s">
        <v>31</v>
      </c>
      <c r="G74" s="45" t="s">
        <v>37</v>
      </c>
      <c r="H74" s="46" t="s">
        <v>34</v>
      </c>
      <c r="I74" s="47">
        <v>6</v>
      </c>
      <c r="J74" s="48">
        <f t="shared" si="1"/>
        <v>12</v>
      </c>
    </row>
    <row r="75" spans="2:10">
      <c r="B75" s="19">
        <v>60</v>
      </c>
      <c r="C75" s="5" t="s">
        <v>260</v>
      </c>
      <c r="D75" s="6"/>
      <c r="E75" s="6"/>
      <c r="F75" s="1" t="s">
        <v>31</v>
      </c>
      <c r="G75" s="2" t="s">
        <v>49</v>
      </c>
      <c r="H75" s="3" t="s">
        <v>22</v>
      </c>
      <c r="I75" s="4">
        <v>12</v>
      </c>
      <c r="J75" s="23">
        <f t="shared" si="1"/>
        <v>60</v>
      </c>
    </row>
    <row r="76" spans="2:10">
      <c r="B76" s="19">
        <v>61</v>
      </c>
      <c r="C76" s="5" t="s">
        <v>104</v>
      </c>
      <c r="D76" s="6"/>
      <c r="E76" s="6"/>
      <c r="F76" s="1" t="s">
        <v>31</v>
      </c>
      <c r="G76" s="2" t="s">
        <v>60</v>
      </c>
      <c r="H76" s="3" t="s">
        <v>22</v>
      </c>
      <c r="I76" s="4">
        <v>4.5</v>
      </c>
      <c r="J76" s="23">
        <f t="shared" si="1"/>
        <v>67.5</v>
      </c>
    </row>
    <row r="77" spans="2:10">
      <c r="B77" s="19">
        <v>62</v>
      </c>
      <c r="C77" s="5" t="s">
        <v>79</v>
      </c>
      <c r="D77" s="6"/>
      <c r="E77" s="6"/>
      <c r="F77" s="1" t="s">
        <v>31</v>
      </c>
      <c r="G77" s="2" t="s">
        <v>37</v>
      </c>
      <c r="H77" s="3" t="s">
        <v>22</v>
      </c>
      <c r="I77" s="4">
        <v>9</v>
      </c>
      <c r="J77" s="23">
        <f t="shared" si="1"/>
        <v>18</v>
      </c>
    </row>
    <row r="78" spans="2:10">
      <c r="B78" s="19">
        <v>63</v>
      </c>
      <c r="C78" s="5" t="s">
        <v>261</v>
      </c>
      <c r="D78" s="6"/>
      <c r="E78" s="6"/>
      <c r="F78" s="1" t="s">
        <v>31</v>
      </c>
      <c r="G78" s="2" t="s">
        <v>25</v>
      </c>
      <c r="H78" s="3" t="s">
        <v>24</v>
      </c>
      <c r="I78" s="4">
        <v>4</v>
      </c>
      <c r="J78" s="23">
        <f t="shared" si="1"/>
        <v>120</v>
      </c>
    </row>
    <row r="79" spans="2:10">
      <c r="B79" s="19">
        <v>64</v>
      </c>
      <c r="C79" s="42" t="s">
        <v>81</v>
      </c>
      <c r="D79" s="43"/>
      <c r="E79" s="43"/>
      <c r="F79" s="44" t="s">
        <v>31</v>
      </c>
      <c r="G79" s="45" t="s">
        <v>37</v>
      </c>
      <c r="H79" s="46" t="s">
        <v>34</v>
      </c>
      <c r="I79" s="47">
        <v>7</v>
      </c>
      <c r="J79" s="48">
        <f t="shared" si="1"/>
        <v>14</v>
      </c>
    </row>
    <row r="80" spans="2:10">
      <c r="B80" s="19">
        <v>65</v>
      </c>
      <c r="C80" s="5" t="s">
        <v>262</v>
      </c>
      <c r="D80" s="6"/>
      <c r="E80" s="6"/>
      <c r="F80" s="1" t="s">
        <v>31</v>
      </c>
      <c r="G80" s="2" t="s">
        <v>60</v>
      </c>
      <c r="H80" s="3" t="s">
        <v>22</v>
      </c>
      <c r="I80" s="4">
        <v>3</v>
      </c>
      <c r="J80" s="23">
        <f t="shared" si="1"/>
        <v>45</v>
      </c>
    </row>
    <row r="81" spans="2:10">
      <c r="B81" s="19">
        <v>66</v>
      </c>
      <c r="C81" s="42" t="s">
        <v>80</v>
      </c>
      <c r="D81" s="43"/>
      <c r="E81" s="43"/>
      <c r="F81" s="44" t="s">
        <v>31</v>
      </c>
      <c r="G81" s="45" t="s">
        <v>37</v>
      </c>
      <c r="H81" s="46" t="s">
        <v>34</v>
      </c>
      <c r="I81" s="47">
        <v>10</v>
      </c>
      <c r="J81" s="48">
        <f t="shared" si="1"/>
        <v>20</v>
      </c>
    </row>
    <row r="82" spans="2:10">
      <c r="B82" s="19">
        <v>67</v>
      </c>
      <c r="C82" s="5" t="s">
        <v>82</v>
      </c>
      <c r="D82" s="6"/>
      <c r="E82" s="6"/>
      <c r="F82" s="1" t="s">
        <v>31</v>
      </c>
      <c r="G82" s="2" t="s">
        <v>44</v>
      </c>
      <c r="H82" s="3" t="s">
        <v>22</v>
      </c>
      <c r="I82" s="4">
        <v>13</v>
      </c>
      <c r="J82" s="23">
        <f t="shared" si="1"/>
        <v>13</v>
      </c>
    </row>
    <row r="83" spans="2:10">
      <c r="B83" s="19">
        <v>68</v>
      </c>
      <c r="C83" s="42" t="s">
        <v>83</v>
      </c>
      <c r="D83" s="43"/>
      <c r="E83" s="43"/>
      <c r="F83" s="44" t="s">
        <v>31</v>
      </c>
      <c r="G83" s="45" t="s">
        <v>37</v>
      </c>
      <c r="H83" s="46" t="s">
        <v>34</v>
      </c>
      <c r="I83" s="47">
        <v>10</v>
      </c>
      <c r="J83" s="48">
        <f t="shared" si="1"/>
        <v>20</v>
      </c>
    </row>
    <row r="84" spans="2:10">
      <c r="B84" s="19">
        <v>69</v>
      </c>
      <c r="C84" s="42" t="s">
        <v>105</v>
      </c>
      <c r="D84" s="43"/>
      <c r="E84" s="43"/>
      <c r="F84" s="44" t="s">
        <v>31</v>
      </c>
      <c r="G84" s="45" t="s">
        <v>28</v>
      </c>
      <c r="H84" s="46" t="s">
        <v>24</v>
      </c>
      <c r="I84" s="47">
        <v>2.5</v>
      </c>
      <c r="J84" s="48">
        <f t="shared" si="1"/>
        <v>25</v>
      </c>
    </row>
    <row r="85" spans="2:10">
      <c r="B85" s="19">
        <v>70</v>
      </c>
      <c r="C85" s="42" t="s">
        <v>134</v>
      </c>
      <c r="D85" s="43"/>
      <c r="E85" s="43"/>
      <c r="F85" s="44" t="s">
        <v>31</v>
      </c>
      <c r="G85" s="45" t="s">
        <v>28</v>
      </c>
      <c r="H85" s="46" t="s">
        <v>24</v>
      </c>
      <c r="I85" s="47">
        <v>2.5</v>
      </c>
      <c r="J85" s="48">
        <f t="shared" si="1"/>
        <v>25</v>
      </c>
    </row>
    <row r="86" spans="2:10">
      <c r="B86" s="19">
        <v>71</v>
      </c>
      <c r="C86" s="5" t="s">
        <v>132</v>
      </c>
      <c r="D86" s="6"/>
      <c r="E86" s="6"/>
      <c r="F86" s="1" t="s">
        <v>31</v>
      </c>
      <c r="G86" s="2" t="s">
        <v>33</v>
      </c>
      <c r="H86" s="3" t="s">
        <v>24</v>
      </c>
      <c r="I86" s="4">
        <v>4</v>
      </c>
      <c r="J86" s="23">
        <f t="shared" si="1"/>
        <v>16</v>
      </c>
    </row>
    <row r="87" spans="2:10">
      <c r="B87" s="19">
        <v>72</v>
      </c>
      <c r="C87" s="5" t="s">
        <v>133</v>
      </c>
      <c r="D87" s="6"/>
      <c r="E87" s="6"/>
      <c r="F87" s="1" t="s">
        <v>31</v>
      </c>
      <c r="G87" s="2" t="s">
        <v>33</v>
      </c>
      <c r="H87" s="3" t="s">
        <v>24</v>
      </c>
      <c r="I87" s="4">
        <v>8</v>
      </c>
      <c r="J87" s="23">
        <f t="shared" si="1"/>
        <v>32</v>
      </c>
    </row>
    <row r="88" spans="2:10">
      <c r="B88" s="19">
        <v>73</v>
      </c>
      <c r="C88" s="42" t="s">
        <v>159</v>
      </c>
      <c r="D88" s="43"/>
      <c r="E88" s="43"/>
      <c r="F88" s="44" t="s">
        <v>31</v>
      </c>
      <c r="G88" s="45" t="s">
        <v>37</v>
      </c>
      <c r="H88" s="46" t="s">
        <v>22</v>
      </c>
      <c r="I88" s="47">
        <v>4</v>
      </c>
      <c r="J88" s="48">
        <f t="shared" si="1"/>
        <v>8</v>
      </c>
    </row>
    <row r="89" spans="2:10">
      <c r="B89" s="19">
        <v>74</v>
      </c>
      <c r="C89" s="42" t="s">
        <v>160</v>
      </c>
      <c r="D89" s="43"/>
      <c r="E89" s="43"/>
      <c r="F89" s="44" t="s">
        <v>31</v>
      </c>
      <c r="G89" s="45" t="s">
        <v>49</v>
      </c>
      <c r="H89" s="46" t="s">
        <v>22</v>
      </c>
      <c r="I89" s="47">
        <v>3</v>
      </c>
      <c r="J89" s="48">
        <f t="shared" si="1"/>
        <v>15</v>
      </c>
    </row>
    <row r="90" spans="2:10">
      <c r="B90" s="19">
        <v>75</v>
      </c>
      <c r="C90" s="5" t="s">
        <v>120</v>
      </c>
      <c r="D90" s="6"/>
      <c r="E90" s="6"/>
      <c r="F90" s="1" t="s">
        <v>31</v>
      </c>
      <c r="G90" s="2" t="s">
        <v>44</v>
      </c>
      <c r="H90" s="3" t="s">
        <v>46</v>
      </c>
      <c r="I90" s="4">
        <v>60</v>
      </c>
      <c r="J90" s="23">
        <f t="shared" si="1"/>
        <v>60</v>
      </c>
    </row>
    <row r="91" spans="2:10">
      <c r="B91" s="19">
        <v>76</v>
      </c>
      <c r="C91" s="5" t="s">
        <v>129</v>
      </c>
      <c r="D91" s="6"/>
      <c r="E91" s="6"/>
      <c r="F91" s="1" t="s">
        <v>31</v>
      </c>
      <c r="G91" s="2" t="s">
        <v>43</v>
      </c>
      <c r="H91" s="3" t="s">
        <v>22</v>
      </c>
      <c r="I91" s="4">
        <v>5</v>
      </c>
      <c r="J91" s="23">
        <f t="shared" si="1"/>
        <v>15</v>
      </c>
    </row>
    <row r="92" spans="2:10">
      <c r="B92" s="19">
        <v>77</v>
      </c>
      <c r="C92" s="5" t="s">
        <v>131</v>
      </c>
      <c r="D92" s="6"/>
      <c r="E92" s="6"/>
      <c r="F92" s="1" t="s">
        <v>31</v>
      </c>
      <c r="G92" s="2" t="s">
        <v>43</v>
      </c>
      <c r="H92" s="3" t="s">
        <v>22</v>
      </c>
      <c r="I92" s="4">
        <v>5</v>
      </c>
      <c r="J92" s="23">
        <f t="shared" si="1"/>
        <v>15</v>
      </c>
    </row>
    <row r="93" spans="2:10">
      <c r="B93" s="19">
        <v>78</v>
      </c>
      <c r="C93" s="5" t="s">
        <v>263</v>
      </c>
      <c r="D93" s="6"/>
      <c r="E93" s="6"/>
      <c r="F93" s="1" t="s">
        <v>31</v>
      </c>
      <c r="G93" s="2" t="s">
        <v>44</v>
      </c>
      <c r="H93" s="3" t="s">
        <v>34</v>
      </c>
      <c r="I93" s="4">
        <v>10</v>
      </c>
      <c r="J93" s="23">
        <f>+I93*G93</f>
        <v>10</v>
      </c>
    </row>
    <row r="94" spans="2:10">
      <c r="B94" s="19">
        <v>79</v>
      </c>
      <c r="C94" s="5" t="s">
        <v>237</v>
      </c>
      <c r="D94" s="6"/>
      <c r="E94" s="6"/>
      <c r="F94" s="1" t="s">
        <v>31</v>
      </c>
      <c r="G94" s="2" t="s">
        <v>44</v>
      </c>
      <c r="H94" s="3" t="s">
        <v>34</v>
      </c>
      <c r="I94" s="4">
        <v>10</v>
      </c>
      <c r="J94" s="23">
        <f>+I94*G94</f>
        <v>10</v>
      </c>
    </row>
    <row r="95" spans="2:10">
      <c r="B95" s="19">
        <v>80</v>
      </c>
      <c r="C95" s="5" t="s">
        <v>264</v>
      </c>
      <c r="D95" s="6"/>
      <c r="E95" s="6"/>
      <c r="F95" s="1" t="s">
        <v>31</v>
      </c>
      <c r="G95" s="2" t="s">
        <v>44</v>
      </c>
      <c r="H95" s="3" t="s">
        <v>22</v>
      </c>
      <c r="I95" s="4">
        <v>5</v>
      </c>
      <c r="J95" s="23">
        <f>+I95*G95</f>
        <v>5</v>
      </c>
    </row>
    <row r="96" spans="2:10">
      <c r="B96" s="19">
        <v>81</v>
      </c>
      <c r="C96" s="5" t="s">
        <v>265</v>
      </c>
      <c r="D96" s="6"/>
      <c r="E96" s="6"/>
      <c r="F96" s="1" t="s">
        <v>31</v>
      </c>
      <c r="G96" s="2" t="s">
        <v>44</v>
      </c>
      <c r="H96" s="3" t="s">
        <v>22</v>
      </c>
      <c r="I96" s="4">
        <v>13</v>
      </c>
      <c r="J96" s="23">
        <f>+I96*G96</f>
        <v>13</v>
      </c>
    </row>
    <row r="97" spans="2:10">
      <c r="B97" s="19"/>
      <c r="C97" s="5"/>
      <c r="D97" s="6"/>
      <c r="E97" s="6"/>
      <c r="F97" s="25"/>
      <c r="G97" s="2"/>
      <c r="H97" s="3"/>
      <c r="I97" s="4"/>
      <c r="J97" s="23">
        <f t="shared" si="1"/>
        <v>0</v>
      </c>
    </row>
    <row r="98" spans="2:10">
      <c r="B98" s="19">
        <v>82</v>
      </c>
      <c r="C98" s="5" t="s">
        <v>115</v>
      </c>
      <c r="D98" s="6"/>
      <c r="E98" s="6"/>
      <c r="F98" s="1" t="s">
        <v>36</v>
      </c>
      <c r="G98" s="2" t="s">
        <v>49</v>
      </c>
      <c r="H98" s="3" t="s">
        <v>22</v>
      </c>
      <c r="I98" s="4">
        <v>16</v>
      </c>
      <c r="J98" s="23">
        <f t="shared" si="1"/>
        <v>80</v>
      </c>
    </row>
    <row r="99" spans="2:10">
      <c r="B99" s="19">
        <v>83</v>
      </c>
      <c r="C99" s="5" t="s">
        <v>136</v>
      </c>
      <c r="D99" s="6"/>
      <c r="E99" s="6"/>
      <c r="F99" s="1" t="s">
        <v>36</v>
      </c>
      <c r="G99" s="2" t="s">
        <v>44</v>
      </c>
      <c r="H99" s="3" t="s">
        <v>22</v>
      </c>
      <c r="I99" s="4">
        <v>30</v>
      </c>
      <c r="J99" s="23">
        <v>30</v>
      </c>
    </row>
    <row r="100" spans="2:10">
      <c r="B100" s="19">
        <v>84</v>
      </c>
      <c r="C100" s="5" t="s">
        <v>165</v>
      </c>
      <c r="D100" s="6"/>
      <c r="E100" s="6"/>
      <c r="F100" s="1" t="s">
        <v>36</v>
      </c>
      <c r="G100" s="2" t="s">
        <v>37</v>
      </c>
      <c r="H100" s="3" t="s">
        <v>22</v>
      </c>
      <c r="I100" s="4">
        <v>27</v>
      </c>
      <c r="J100" s="23">
        <f t="shared" si="1"/>
        <v>54</v>
      </c>
    </row>
    <row r="101" spans="2:10">
      <c r="B101" s="19">
        <v>85</v>
      </c>
      <c r="C101" s="5" t="s">
        <v>164</v>
      </c>
      <c r="D101" s="6"/>
      <c r="E101" s="6"/>
      <c r="F101" s="1" t="s">
        <v>36</v>
      </c>
      <c r="G101" s="2" t="s">
        <v>37</v>
      </c>
      <c r="H101" s="3" t="s">
        <v>22</v>
      </c>
      <c r="I101" s="4">
        <v>45</v>
      </c>
      <c r="J101" s="23">
        <f t="shared" si="1"/>
        <v>90</v>
      </c>
    </row>
    <row r="102" spans="2:10">
      <c r="B102" s="19">
        <v>86</v>
      </c>
      <c r="C102" s="51" t="s">
        <v>266</v>
      </c>
      <c r="D102" s="6"/>
      <c r="E102" s="6"/>
      <c r="F102" s="1" t="s">
        <v>36</v>
      </c>
      <c r="G102" s="2" t="s">
        <v>59</v>
      </c>
      <c r="H102" s="3" t="s">
        <v>24</v>
      </c>
      <c r="I102" s="4">
        <v>1.5</v>
      </c>
      <c r="J102" s="23">
        <f t="shared" si="1"/>
        <v>150</v>
      </c>
    </row>
    <row r="103" spans="2:10">
      <c r="B103" s="19">
        <v>87</v>
      </c>
      <c r="C103" s="5" t="s">
        <v>113</v>
      </c>
      <c r="D103" s="6"/>
      <c r="E103" s="6"/>
      <c r="F103" s="1" t="s">
        <v>36</v>
      </c>
      <c r="G103" s="2" t="s">
        <v>44</v>
      </c>
      <c r="H103" s="3" t="s">
        <v>22</v>
      </c>
      <c r="I103" s="4">
        <v>22</v>
      </c>
      <c r="J103" s="23">
        <f t="shared" si="1"/>
        <v>22</v>
      </c>
    </row>
    <row r="104" spans="2:10">
      <c r="B104" s="19">
        <v>88</v>
      </c>
      <c r="C104" s="5" t="s">
        <v>162</v>
      </c>
      <c r="D104" s="6"/>
      <c r="E104" s="6"/>
      <c r="F104" s="1" t="s">
        <v>36</v>
      </c>
      <c r="G104" s="2" t="s">
        <v>44</v>
      </c>
      <c r="H104" s="3" t="s">
        <v>22</v>
      </c>
      <c r="I104" s="4">
        <v>22</v>
      </c>
      <c r="J104" s="23">
        <f t="shared" si="1"/>
        <v>22</v>
      </c>
    </row>
    <row r="105" spans="2:10">
      <c r="B105" s="19">
        <v>89</v>
      </c>
      <c r="C105" s="5" t="s">
        <v>110</v>
      </c>
      <c r="D105" s="6"/>
      <c r="E105" s="6"/>
      <c r="F105" s="1" t="s">
        <v>36</v>
      </c>
      <c r="G105" s="2" t="s">
        <v>23</v>
      </c>
      <c r="H105" s="3" t="s">
        <v>84</v>
      </c>
      <c r="I105" s="4">
        <v>12</v>
      </c>
      <c r="J105" s="23">
        <f t="shared" si="1"/>
        <v>240</v>
      </c>
    </row>
    <row r="106" spans="2:10">
      <c r="B106" s="19">
        <v>90</v>
      </c>
      <c r="C106" s="5" t="s">
        <v>163</v>
      </c>
      <c r="D106" s="6"/>
      <c r="E106" s="6"/>
      <c r="F106" s="1" t="s">
        <v>36</v>
      </c>
      <c r="G106" s="2" t="s">
        <v>37</v>
      </c>
      <c r="H106" s="3" t="s">
        <v>22</v>
      </c>
      <c r="I106" s="4">
        <v>38</v>
      </c>
      <c r="J106" s="23">
        <f t="shared" si="1"/>
        <v>76</v>
      </c>
    </row>
    <row r="107" spans="2:10">
      <c r="B107" s="19">
        <v>91</v>
      </c>
      <c r="C107" s="5" t="s">
        <v>161</v>
      </c>
      <c r="D107" s="6"/>
      <c r="E107" s="6"/>
      <c r="F107" s="1" t="s">
        <v>36</v>
      </c>
      <c r="G107" s="2" t="s">
        <v>37</v>
      </c>
      <c r="H107" s="3" t="s">
        <v>22</v>
      </c>
      <c r="I107" s="4">
        <v>22</v>
      </c>
      <c r="J107" s="23">
        <f t="shared" si="1"/>
        <v>44</v>
      </c>
    </row>
    <row r="108" spans="2:10">
      <c r="B108" s="19">
        <v>92</v>
      </c>
      <c r="C108" s="5" t="s">
        <v>114</v>
      </c>
      <c r="D108" s="6"/>
      <c r="E108" s="6"/>
      <c r="F108" s="1" t="s">
        <v>36</v>
      </c>
      <c r="G108" s="2" t="s">
        <v>37</v>
      </c>
      <c r="H108" s="3" t="s">
        <v>38</v>
      </c>
      <c r="I108" s="4">
        <v>10</v>
      </c>
      <c r="J108" s="23">
        <f t="shared" si="1"/>
        <v>20</v>
      </c>
    </row>
    <row r="109" spans="2:10">
      <c r="B109" s="19">
        <v>93</v>
      </c>
      <c r="C109" s="5" t="s">
        <v>267</v>
      </c>
      <c r="D109" s="6"/>
      <c r="E109" s="6"/>
      <c r="F109" s="1" t="s">
        <v>36</v>
      </c>
      <c r="G109" s="2" t="s">
        <v>44</v>
      </c>
      <c r="H109" s="3" t="s">
        <v>22</v>
      </c>
      <c r="I109" s="4">
        <v>45</v>
      </c>
      <c r="J109" s="23">
        <f>+I109*G109</f>
        <v>45</v>
      </c>
    </row>
    <row r="110" spans="2:10">
      <c r="B110" s="19">
        <v>94</v>
      </c>
      <c r="C110" s="5" t="s">
        <v>238</v>
      </c>
      <c r="D110" s="6"/>
      <c r="E110" s="6"/>
      <c r="F110" s="1" t="s">
        <v>36</v>
      </c>
      <c r="G110" s="2" t="s">
        <v>50</v>
      </c>
      <c r="H110" s="3" t="s">
        <v>24</v>
      </c>
      <c r="I110" s="4">
        <v>15</v>
      </c>
      <c r="J110" s="23">
        <f>+I110*G110</f>
        <v>90</v>
      </c>
    </row>
    <row r="111" spans="2:10">
      <c r="B111" s="19"/>
      <c r="C111" s="5"/>
      <c r="D111" s="6"/>
      <c r="E111" s="6"/>
      <c r="F111" s="1"/>
      <c r="G111" s="2"/>
      <c r="H111" s="3"/>
      <c r="I111" s="4"/>
      <c r="J111" s="23"/>
    </row>
    <row r="112" spans="2:10">
      <c r="B112" s="19">
        <v>95</v>
      </c>
      <c r="C112" s="5" t="s">
        <v>268</v>
      </c>
      <c r="D112" s="6"/>
      <c r="E112" s="6"/>
      <c r="F112" s="1" t="s">
        <v>36</v>
      </c>
      <c r="G112" s="2" t="s">
        <v>28</v>
      </c>
      <c r="H112" s="3" t="s">
        <v>24</v>
      </c>
      <c r="I112" s="4">
        <v>16</v>
      </c>
      <c r="J112" s="23">
        <f t="shared" ref="J112:J117" si="2">+I112*G112</f>
        <v>160</v>
      </c>
    </row>
    <row r="113" spans="2:10">
      <c r="B113" s="19">
        <v>96</v>
      </c>
      <c r="C113" s="5" t="s">
        <v>117</v>
      </c>
      <c r="D113" s="6"/>
      <c r="E113" s="6"/>
      <c r="F113" s="1" t="s">
        <v>147</v>
      </c>
      <c r="G113" s="2" t="s">
        <v>37</v>
      </c>
      <c r="H113" s="3" t="s">
        <v>84</v>
      </c>
      <c r="I113" s="4">
        <f>3.7*24</f>
        <v>88.800000000000011</v>
      </c>
      <c r="J113" s="23">
        <f t="shared" si="2"/>
        <v>177.60000000000002</v>
      </c>
    </row>
    <row r="114" spans="2:10">
      <c r="B114" s="19">
        <v>97</v>
      </c>
      <c r="C114" s="51" t="s">
        <v>269</v>
      </c>
      <c r="D114" s="6"/>
      <c r="E114" s="6"/>
      <c r="F114" s="1" t="s">
        <v>147</v>
      </c>
      <c r="G114" s="2" t="s">
        <v>60</v>
      </c>
      <c r="H114" s="3" t="s">
        <v>24</v>
      </c>
      <c r="I114" s="4">
        <v>6</v>
      </c>
      <c r="J114" s="23">
        <f t="shared" si="2"/>
        <v>90</v>
      </c>
    </row>
    <row r="115" spans="2:10">
      <c r="B115" s="19">
        <v>98</v>
      </c>
      <c r="C115" s="5" t="s">
        <v>270</v>
      </c>
      <c r="D115" s="6"/>
      <c r="E115" s="6"/>
      <c r="F115" s="1" t="s">
        <v>147</v>
      </c>
      <c r="G115" s="2" t="s">
        <v>49</v>
      </c>
      <c r="H115" s="3" t="s">
        <v>85</v>
      </c>
      <c r="I115" s="4">
        <v>35</v>
      </c>
      <c r="J115" s="23">
        <f t="shared" si="2"/>
        <v>175</v>
      </c>
    </row>
    <row r="116" spans="2:10">
      <c r="B116" s="19">
        <v>99</v>
      </c>
      <c r="C116" s="5" t="s">
        <v>271</v>
      </c>
      <c r="D116" s="6"/>
      <c r="E116" s="6"/>
      <c r="F116" s="1" t="s">
        <v>147</v>
      </c>
      <c r="G116" s="2" t="s">
        <v>44</v>
      </c>
      <c r="H116" s="3" t="s">
        <v>39</v>
      </c>
      <c r="I116" s="4">
        <v>20</v>
      </c>
      <c r="J116" s="23">
        <f t="shared" si="2"/>
        <v>20</v>
      </c>
    </row>
    <row r="117" spans="2:10">
      <c r="B117" s="19">
        <v>100</v>
      </c>
      <c r="C117" s="5" t="s">
        <v>272</v>
      </c>
      <c r="D117" s="6"/>
      <c r="E117" s="6"/>
      <c r="F117" s="1" t="s">
        <v>147</v>
      </c>
      <c r="G117" s="2" t="s">
        <v>141</v>
      </c>
      <c r="H117" s="3" t="s">
        <v>24</v>
      </c>
      <c r="I117" s="4">
        <v>6</v>
      </c>
      <c r="J117" s="23">
        <f t="shared" si="2"/>
        <v>216</v>
      </c>
    </row>
    <row r="118" spans="2:10">
      <c r="B118" s="19"/>
      <c r="C118" s="5"/>
      <c r="D118" s="6"/>
      <c r="E118" s="6"/>
      <c r="F118" s="1"/>
      <c r="G118" s="2"/>
      <c r="H118" s="3"/>
      <c r="I118" s="4"/>
      <c r="J118" s="23"/>
    </row>
    <row r="119" spans="2:10">
      <c r="B119" s="19">
        <v>101</v>
      </c>
      <c r="C119" s="5" t="s">
        <v>273</v>
      </c>
      <c r="D119" s="6"/>
      <c r="E119" s="6"/>
      <c r="F119" s="1" t="s">
        <v>137</v>
      </c>
      <c r="G119" s="2" t="s">
        <v>40</v>
      </c>
      <c r="H119" s="3" t="s">
        <v>24</v>
      </c>
      <c r="I119" s="4">
        <v>14</v>
      </c>
      <c r="J119" s="23">
        <f>+I119*G119</f>
        <v>112</v>
      </c>
    </row>
    <row r="120" spans="2:10">
      <c r="B120" s="19">
        <v>102</v>
      </c>
      <c r="C120" s="5" t="s">
        <v>135</v>
      </c>
      <c r="D120" s="6"/>
      <c r="E120" s="6"/>
      <c r="F120" s="1" t="s">
        <v>137</v>
      </c>
      <c r="G120" s="2" t="s">
        <v>33</v>
      </c>
      <c r="H120" s="3" t="s">
        <v>46</v>
      </c>
      <c r="I120" s="4">
        <v>60</v>
      </c>
      <c r="J120" s="23">
        <f>+I120*G120</f>
        <v>240</v>
      </c>
    </row>
    <row r="121" spans="2:10">
      <c r="B121" s="19">
        <v>103</v>
      </c>
      <c r="C121" s="5" t="s">
        <v>274</v>
      </c>
      <c r="D121" s="6"/>
      <c r="E121" s="6"/>
      <c r="F121" s="1" t="s">
        <v>137</v>
      </c>
      <c r="G121" s="2" t="s">
        <v>28</v>
      </c>
      <c r="H121" s="3" t="s">
        <v>38</v>
      </c>
      <c r="I121" s="4">
        <v>30</v>
      </c>
      <c r="J121" s="23">
        <f>+I121*G121</f>
        <v>300</v>
      </c>
    </row>
    <row r="122" spans="2:10">
      <c r="B122" s="19"/>
      <c r="C122" s="5"/>
      <c r="D122" s="6"/>
      <c r="E122" s="6"/>
      <c r="F122" s="1"/>
      <c r="G122" s="2"/>
      <c r="H122" s="3"/>
      <c r="I122" s="4"/>
      <c r="J122" s="23"/>
    </row>
    <row r="123" spans="2:10">
      <c r="B123" s="19">
        <v>104</v>
      </c>
      <c r="C123" s="5" t="s">
        <v>111</v>
      </c>
      <c r="D123" s="6"/>
      <c r="E123" s="6"/>
      <c r="F123" s="1" t="s">
        <v>138</v>
      </c>
      <c r="G123" s="2" t="s">
        <v>254</v>
      </c>
      <c r="H123" s="3" t="s">
        <v>47</v>
      </c>
      <c r="I123" s="4">
        <v>10</v>
      </c>
      <c r="J123" s="23">
        <f t="shared" ref="J123:J132" si="3">+I123*G123</f>
        <v>350</v>
      </c>
    </row>
    <row r="124" spans="2:10">
      <c r="B124" s="19">
        <v>105</v>
      </c>
      <c r="C124" s="5" t="s">
        <v>275</v>
      </c>
      <c r="D124" s="6"/>
      <c r="E124" s="6"/>
      <c r="F124" s="1" t="s">
        <v>138</v>
      </c>
      <c r="G124" s="2" t="s">
        <v>28</v>
      </c>
      <c r="H124" s="53" t="s">
        <v>47</v>
      </c>
      <c r="I124" s="54">
        <v>8</v>
      </c>
      <c r="J124" s="23">
        <f t="shared" si="3"/>
        <v>80</v>
      </c>
    </row>
    <row r="125" spans="2:10">
      <c r="B125" s="19">
        <v>106</v>
      </c>
      <c r="C125" s="5" t="s">
        <v>276</v>
      </c>
      <c r="D125" s="6"/>
      <c r="E125" s="6"/>
      <c r="F125" s="1" t="s">
        <v>138</v>
      </c>
      <c r="G125" s="2" t="s">
        <v>28</v>
      </c>
      <c r="H125" s="53" t="s">
        <v>38</v>
      </c>
      <c r="I125" s="54">
        <v>7</v>
      </c>
      <c r="J125" s="23">
        <f t="shared" si="3"/>
        <v>70</v>
      </c>
    </row>
    <row r="126" spans="2:10">
      <c r="B126" s="19">
        <v>107</v>
      </c>
      <c r="C126" s="5" t="s">
        <v>277</v>
      </c>
      <c r="D126" s="6"/>
      <c r="E126" s="6"/>
      <c r="F126" s="1" t="s">
        <v>138</v>
      </c>
      <c r="G126" s="2" t="s">
        <v>60</v>
      </c>
      <c r="H126" s="53" t="s">
        <v>47</v>
      </c>
      <c r="I126" s="54">
        <v>10</v>
      </c>
      <c r="J126" s="23">
        <f t="shared" si="3"/>
        <v>150</v>
      </c>
    </row>
    <row r="127" spans="2:10">
      <c r="B127" s="19">
        <v>108</v>
      </c>
      <c r="C127" s="5" t="s">
        <v>112</v>
      </c>
      <c r="D127" s="6"/>
      <c r="E127" s="6"/>
      <c r="F127" s="1" t="s">
        <v>138</v>
      </c>
      <c r="G127" s="2" t="s">
        <v>28</v>
      </c>
      <c r="H127" s="53" t="s">
        <v>47</v>
      </c>
      <c r="I127" s="54">
        <v>8</v>
      </c>
      <c r="J127" s="23">
        <f t="shared" si="3"/>
        <v>80</v>
      </c>
    </row>
    <row r="128" spans="2:10">
      <c r="B128" s="19">
        <v>109</v>
      </c>
      <c r="C128" s="5" t="s">
        <v>278</v>
      </c>
      <c r="D128" s="6"/>
      <c r="E128" s="6"/>
      <c r="F128" s="1" t="s">
        <v>138</v>
      </c>
      <c r="G128" s="2" t="s">
        <v>23</v>
      </c>
      <c r="H128" s="53" t="s">
        <v>38</v>
      </c>
      <c r="I128" s="54">
        <v>5</v>
      </c>
      <c r="J128" s="23">
        <f t="shared" si="3"/>
        <v>100</v>
      </c>
    </row>
    <row r="129" spans="2:10">
      <c r="B129" s="19">
        <v>110</v>
      </c>
      <c r="C129" s="5" t="s">
        <v>242</v>
      </c>
      <c r="D129" s="6"/>
      <c r="E129" s="6"/>
      <c r="F129" s="1" t="s">
        <v>138</v>
      </c>
      <c r="G129" s="2" t="s">
        <v>23</v>
      </c>
      <c r="H129" s="53" t="s">
        <v>38</v>
      </c>
      <c r="I129" s="54">
        <v>7</v>
      </c>
      <c r="J129" s="23">
        <f t="shared" si="3"/>
        <v>140</v>
      </c>
    </row>
    <row r="130" spans="2:10">
      <c r="B130" s="19">
        <v>111</v>
      </c>
      <c r="C130" s="5" t="s">
        <v>279</v>
      </c>
      <c r="D130" s="6"/>
      <c r="E130" s="6"/>
      <c r="F130" s="1" t="s">
        <v>138</v>
      </c>
      <c r="G130" s="2" t="s">
        <v>23</v>
      </c>
      <c r="H130" s="53" t="s">
        <v>38</v>
      </c>
      <c r="I130" s="54">
        <v>5</v>
      </c>
      <c r="J130" s="23">
        <f t="shared" si="3"/>
        <v>100</v>
      </c>
    </row>
    <row r="131" spans="2:10">
      <c r="B131" s="19">
        <v>112</v>
      </c>
      <c r="C131" s="5" t="s">
        <v>243</v>
      </c>
      <c r="D131" s="6"/>
      <c r="E131" s="6"/>
      <c r="F131" s="1" t="s">
        <v>138</v>
      </c>
      <c r="G131" s="2" t="s">
        <v>23</v>
      </c>
      <c r="H131" s="53" t="s">
        <v>38</v>
      </c>
      <c r="I131" s="54">
        <v>6</v>
      </c>
      <c r="J131" s="23">
        <f t="shared" si="3"/>
        <v>120</v>
      </c>
    </row>
    <row r="132" spans="2:10">
      <c r="B132" s="19">
        <v>113</v>
      </c>
      <c r="C132" s="5" t="s">
        <v>280</v>
      </c>
      <c r="D132" s="6"/>
      <c r="E132" s="6"/>
      <c r="F132" s="1" t="s">
        <v>138</v>
      </c>
      <c r="G132" s="2" t="s">
        <v>23</v>
      </c>
      <c r="H132" s="53" t="s">
        <v>38</v>
      </c>
      <c r="I132" s="54">
        <v>8</v>
      </c>
      <c r="J132" s="23">
        <f t="shared" si="3"/>
        <v>160</v>
      </c>
    </row>
    <row r="133" spans="2:10">
      <c r="B133" s="19"/>
      <c r="C133" s="5"/>
      <c r="D133" s="6"/>
      <c r="E133" s="6"/>
      <c r="F133" s="25"/>
      <c r="G133" s="2"/>
      <c r="H133" s="3"/>
      <c r="I133" s="4"/>
      <c r="J133" s="23">
        <f t="shared" si="1"/>
        <v>0</v>
      </c>
    </row>
    <row r="134" spans="2:10">
      <c r="B134" s="19">
        <v>114</v>
      </c>
      <c r="C134" s="5" t="s">
        <v>116</v>
      </c>
      <c r="D134" s="6"/>
      <c r="E134" s="6"/>
      <c r="F134" s="1" t="s">
        <v>41</v>
      </c>
      <c r="G134" s="2" t="s">
        <v>49</v>
      </c>
      <c r="H134" s="3" t="s">
        <v>45</v>
      </c>
      <c r="I134" s="4">
        <v>145</v>
      </c>
      <c r="J134" s="23">
        <f t="shared" si="1"/>
        <v>725</v>
      </c>
    </row>
    <row r="135" spans="2:10">
      <c r="B135" s="19">
        <v>115</v>
      </c>
      <c r="C135" s="5" t="s">
        <v>86</v>
      </c>
      <c r="D135" s="6"/>
      <c r="E135" s="6"/>
      <c r="F135" s="1" t="s">
        <v>41</v>
      </c>
      <c r="G135" s="2" t="s">
        <v>221</v>
      </c>
      <c r="H135" s="3" t="s">
        <v>45</v>
      </c>
      <c r="I135" s="4">
        <v>110</v>
      </c>
      <c r="J135" s="23">
        <f t="shared" si="1"/>
        <v>165</v>
      </c>
    </row>
    <row r="136" spans="2:10">
      <c r="B136" s="19">
        <v>116</v>
      </c>
      <c r="C136" s="5" t="s">
        <v>145</v>
      </c>
      <c r="D136" s="6"/>
      <c r="E136" s="6"/>
      <c r="F136" s="1" t="s">
        <v>41</v>
      </c>
      <c r="G136" s="2" t="s">
        <v>28</v>
      </c>
      <c r="H136" s="3" t="s">
        <v>22</v>
      </c>
      <c r="I136" s="4">
        <v>3.5</v>
      </c>
      <c r="J136" s="23">
        <f t="shared" si="1"/>
        <v>35</v>
      </c>
    </row>
    <row r="137" spans="2:10">
      <c r="B137" s="19">
        <v>117</v>
      </c>
      <c r="C137" s="5" t="s">
        <v>166</v>
      </c>
      <c r="D137" s="6"/>
      <c r="E137" s="6"/>
      <c r="F137" s="1" t="s">
        <v>41</v>
      </c>
      <c r="G137" s="2" t="s">
        <v>44</v>
      </c>
      <c r="H137" s="3" t="s">
        <v>46</v>
      </c>
      <c r="I137" s="4">
        <v>240</v>
      </c>
      <c r="J137" s="23">
        <f t="shared" si="1"/>
        <v>240</v>
      </c>
    </row>
    <row r="138" spans="2:10">
      <c r="B138" s="19">
        <v>118</v>
      </c>
      <c r="C138" s="5" t="s">
        <v>167</v>
      </c>
      <c r="D138" s="6"/>
      <c r="E138" s="6"/>
      <c r="F138" s="1" t="s">
        <v>41</v>
      </c>
      <c r="G138" s="2" t="s">
        <v>44</v>
      </c>
      <c r="H138" s="3" t="s">
        <v>46</v>
      </c>
      <c r="I138" s="4">
        <v>264</v>
      </c>
      <c r="J138" s="23">
        <f t="shared" si="1"/>
        <v>264</v>
      </c>
    </row>
    <row r="139" spans="2:10">
      <c r="B139" s="19">
        <v>119</v>
      </c>
      <c r="C139" s="5" t="s">
        <v>174</v>
      </c>
      <c r="D139" s="6"/>
      <c r="E139" s="6"/>
      <c r="F139" s="1" t="s">
        <v>41</v>
      </c>
      <c r="G139" s="2" t="s">
        <v>43</v>
      </c>
      <c r="H139" s="3" t="s">
        <v>24</v>
      </c>
      <c r="I139" s="4">
        <v>20</v>
      </c>
      <c r="J139" s="23">
        <f t="shared" si="1"/>
        <v>60</v>
      </c>
    </row>
    <row r="140" spans="2:10">
      <c r="B140" s="19">
        <v>120</v>
      </c>
      <c r="C140" s="5" t="s">
        <v>118</v>
      </c>
      <c r="D140" s="6"/>
      <c r="E140" s="6"/>
      <c r="F140" s="1" t="s">
        <v>41</v>
      </c>
      <c r="G140" s="2" t="s">
        <v>43</v>
      </c>
      <c r="H140" s="3" t="s">
        <v>24</v>
      </c>
      <c r="I140" s="4">
        <v>12</v>
      </c>
      <c r="J140" s="23">
        <f t="shared" si="1"/>
        <v>36</v>
      </c>
    </row>
    <row r="141" spans="2:10">
      <c r="B141" s="19">
        <v>121</v>
      </c>
      <c r="C141" s="5" t="s">
        <v>88</v>
      </c>
      <c r="D141" s="6"/>
      <c r="E141" s="6"/>
      <c r="F141" s="1" t="s">
        <v>41</v>
      </c>
      <c r="G141" s="2" t="s">
        <v>37</v>
      </c>
      <c r="H141" s="3" t="s">
        <v>22</v>
      </c>
      <c r="I141" s="4">
        <v>13</v>
      </c>
      <c r="J141" s="23">
        <f t="shared" si="1"/>
        <v>26</v>
      </c>
    </row>
    <row r="142" spans="2:10">
      <c r="B142" s="19">
        <v>122</v>
      </c>
      <c r="C142" s="5" t="s">
        <v>142</v>
      </c>
      <c r="D142" s="6"/>
      <c r="E142" s="6"/>
      <c r="F142" s="1" t="s">
        <v>41</v>
      </c>
      <c r="G142" s="2" t="s">
        <v>43</v>
      </c>
      <c r="H142" s="3" t="s">
        <v>46</v>
      </c>
      <c r="I142" s="4">
        <v>25</v>
      </c>
      <c r="J142" s="23">
        <f t="shared" si="1"/>
        <v>75</v>
      </c>
    </row>
    <row r="143" spans="2:10">
      <c r="B143" s="19">
        <v>123</v>
      </c>
      <c r="C143" s="5" t="s">
        <v>143</v>
      </c>
      <c r="D143" s="6"/>
      <c r="E143" s="6"/>
      <c r="F143" s="1" t="s">
        <v>41</v>
      </c>
      <c r="G143" s="2" t="s">
        <v>37</v>
      </c>
      <c r="H143" s="3" t="s">
        <v>22</v>
      </c>
      <c r="I143" s="4">
        <v>15</v>
      </c>
      <c r="J143" s="23">
        <f t="shared" si="1"/>
        <v>30</v>
      </c>
    </row>
    <row r="144" spans="2:10">
      <c r="B144" s="19">
        <v>124</v>
      </c>
      <c r="C144" s="5" t="s">
        <v>144</v>
      </c>
      <c r="D144" s="6"/>
      <c r="E144" s="6"/>
      <c r="F144" s="1" t="s">
        <v>41</v>
      </c>
      <c r="G144" s="2" t="s">
        <v>44</v>
      </c>
      <c r="H144" s="3" t="s">
        <v>22</v>
      </c>
      <c r="I144" s="4">
        <v>70</v>
      </c>
      <c r="J144" s="23">
        <f t="shared" si="1"/>
        <v>70</v>
      </c>
    </row>
    <row r="145" spans="2:10">
      <c r="B145" s="19">
        <v>125</v>
      </c>
      <c r="C145" s="5" t="s">
        <v>106</v>
      </c>
      <c r="D145" s="6"/>
      <c r="E145" s="6"/>
      <c r="F145" s="1" t="s">
        <v>41</v>
      </c>
      <c r="G145" s="2" t="s">
        <v>43</v>
      </c>
      <c r="H145" s="3" t="s">
        <v>24</v>
      </c>
      <c r="I145" s="4">
        <v>13</v>
      </c>
      <c r="J145" s="23">
        <f t="shared" si="1"/>
        <v>39</v>
      </c>
    </row>
    <row r="146" spans="2:10">
      <c r="B146" s="19">
        <v>126</v>
      </c>
      <c r="C146" s="5" t="s">
        <v>146</v>
      </c>
      <c r="D146" s="6"/>
      <c r="E146" s="6"/>
      <c r="F146" s="1" t="s">
        <v>41</v>
      </c>
      <c r="G146" s="2" t="s">
        <v>37</v>
      </c>
      <c r="H146" s="3" t="s">
        <v>38</v>
      </c>
      <c r="I146" s="4">
        <v>20</v>
      </c>
      <c r="J146" s="23">
        <f t="shared" si="1"/>
        <v>40</v>
      </c>
    </row>
    <row r="147" spans="2:10">
      <c r="B147" s="19">
        <v>127</v>
      </c>
      <c r="C147" s="5" t="s">
        <v>119</v>
      </c>
      <c r="D147" s="6"/>
      <c r="E147" s="6"/>
      <c r="F147" s="1" t="s">
        <v>41</v>
      </c>
      <c r="G147" s="2" t="s">
        <v>60</v>
      </c>
      <c r="H147" s="3" t="s">
        <v>87</v>
      </c>
      <c r="I147" s="4">
        <v>8</v>
      </c>
      <c r="J147" s="23">
        <f t="shared" ref="J147:J152" si="4">+I147*G147</f>
        <v>120</v>
      </c>
    </row>
    <row r="148" spans="2:10">
      <c r="B148" s="19">
        <v>128</v>
      </c>
      <c r="C148" s="5" t="s">
        <v>139</v>
      </c>
      <c r="D148" s="6"/>
      <c r="E148" s="6"/>
      <c r="F148" s="1" t="s">
        <v>41</v>
      </c>
      <c r="G148" s="2" t="s">
        <v>44</v>
      </c>
      <c r="H148" s="3" t="s">
        <v>22</v>
      </c>
      <c r="I148" s="4">
        <v>12</v>
      </c>
      <c r="J148" s="23">
        <f t="shared" si="4"/>
        <v>12</v>
      </c>
    </row>
    <row r="149" spans="2:10">
      <c r="B149" s="19">
        <v>129</v>
      </c>
      <c r="C149" s="5" t="s">
        <v>170</v>
      </c>
      <c r="D149" s="6"/>
      <c r="E149" s="6"/>
      <c r="F149" s="1" t="s">
        <v>41</v>
      </c>
      <c r="G149" s="2" t="s">
        <v>44</v>
      </c>
      <c r="H149" s="3" t="s">
        <v>46</v>
      </c>
      <c r="I149" s="4">
        <v>240</v>
      </c>
      <c r="J149" s="23">
        <f t="shared" si="4"/>
        <v>240</v>
      </c>
    </row>
    <row r="150" spans="2:10">
      <c r="B150" s="19">
        <v>130</v>
      </c>
      <c r="C150" s="5" t="s">
        <v>169</v>
      </c>
      <c r="D150" s="6"/>
      <c r="E150" s="6"/>
      <c r="F150" s="1" t="s">
        <v>41</v>
      </c>
      <c r="G150" s="2" t="s">
        <v>43</v>
      </c>
      <c r="H150" s="3" t="s">
        <v>251</v>
      </c>
      <c r="I150" s="4">
        <v>20</v>
      </c>
      <c r="J150" s="23">
        <f t="shared" si="4"/>
        <v>60</v>
      </c>
    </row>
    <row r="151" spans="2:10">
      <c r="B151" s="19">
        <v>131</v>
      </c>
      <c r="C151" s="5" t="s">
        <v>281</v>
      </c>
      <c r="D151" s="6"/>
      <c r="E151" s="6"/>
      <c r="F151" s="1" t="s">
        <v>41</v>
      </c>
      <c r="G151" s="2" t="s">
        <v>49</v>
      </c>
      <c r="H151" s="3" t="s">
        <v>22</v>
      </c>
      <c r="I151" s="4">
        <v>6</v>
      </c>
      <c r="J151" s="23">
        <f t="shared" si="4"/>
        <v>30</v>
      </c>
    </row>
    <row r="152" spans="2:10">
      <c r="B152" s="19">
        <v>132</v>
      </c>
      <c r="C152" s="5" t="s">
        <v>168</v>
      </c>
      <c r="D152" s="6"/>
      <c r="E152" s="6"/>
      <c r="F152" s="1" t="s">
        <v>41</v>
      </c>
      <c r="G152" s="2" t="s">
        <v>49</v>
      </c>
      <c r="H152" s="3" t="s">
        <v>22</v>
      </c>
      <c r="I152" s="4">
        <v>5.5</v>
      </c>
      <c r="J152" s="23">
        <f t="shared" si="4"/>
        <v>27.5</v>
      </c>
    </row>
    <row r="153" spans="2:10">
      <c r="B153" s="19">
        <v>133</v>
      </c>
      <c r="C153" s="5" t="s">
        <v>140</v>
      </c>
      <c r="D153" s="6"/>
      <c r="E153" s="6"/>
      <c r="F153" s="1" t="s">
        <v>41</v>
      </c>
      <c r="G153" s="2" t="s">
        <v>37</v>
      </c>
      <c r="H153" s="3" t="s">
        <v>22</v>
      </c>
      <c r="I153" s="4">
        <v>9</v>
      </c>
      <c r="J153" s="23">
        <f>+I153*G153</f>
        <v>18</v>
      </c>
    </row>
    <row r="154" spans="2:10">
      <c r="B154" s="19">
        <v>134</v>
      </c>
      <c r="C154" s="5" t="s">
        <v>172</v>
      </c>
      <c r="D154" s="6"/>
      <c r="E154" s="6"/>
      <c r="F154" s="1" t="s">
        <v>41</v>
      </c>
      <c r="G154" s="2" t="s">
        <v>44</v>
      </c>
      <c r="H154" s="3" t="s">
        <v>38</v>
      </c>
      <c r="I154" s="4">
        <v>18</v>
      </c>
      <c r="J154" s="23">
        <f t="shared" ref="J154:J167" si="5">+I154*G154</f>
        <v>18</v>
      </c>
    </row>
    <row r="155" spans="2:10">
      <c r="B155" s="19">
        <v>135</v>
      </c>
      <c r="C155" s="5" t="s">
        <v>171</v>
      </c>
      <c r="D155" s="6"/>
      <c r="E155" s="6"/>
      <c r="F155" s="1" t="s">
        <v>41</v>
      </c>
      <c r="G155" s="2" t="s">
        <v>44</v>
      </c>
      <c r="H155" s="3" t="s">
        <v>38</v>
      </c>
      <c r="I155" s="4">
        <v>18</v>
      </c>
      <c r="J155" s="23">
        <f t="shared" si="5"/>
        <v>18</v>
      </c>
    </row>
    <row r="156" spans="2:10">
      <c r="B156" s="19">
        <v>136</v>
      </c>
      <c r="C156" s="5" t="s">
        <v>173</v>
      </c>
      <c r="D156" s="6"/>
      <c r="E156" s="6"/>
      <c r="F156" s="1" t="s">
        <v>41</v>
      </c>
      <c r="G156" s="2" t="s">
        <v>44</v>
      </c>
      <c r="H156" s="3" t="s">
        <v>22</v>
      </c>
      <c r="I156" s="4">
        <v>30</v>
      </c>
      <c r="J156" s="23">
        <f t="shared" si="5"/>
        <v>30</v>
      </c>
    </row>
    <row r="157" spans="2:10">
      <c r="B157" s="19">
        <v>137</v>
      </c>
      <c r="C157" s="5" t="s">
        <v>246</v>
      </c>
      <c r="D157" s="6"/>
      <c r="E157" s="6"/>
      <c r="F157" s="1" t="s">
        <v>41</v>
      </c>
      <c r="G157" s="2" t="s">
        <v>49</v>
      </c>
      <c r="H157" s="3" t="s">
        <v>22</v>
      </c>
      <c r="I157" s="4">
        <v>7</v>
      </c>
      <c r="J157" s="23">
        <f t="shared" si="5"/>
        <v>35</v>
      </c>
    </row>
    <row r="158" spans="2:10">
      <c r="B158" s="19">
        <v>138</v>
      </c>
      <c r="C158" s="5" t="s">
        <v>42</v>
      </c>
      <c r="D158" s="6"/>
      <c r="E158" s="6"/>
      <c r="F158" s="1" t="s">
        <v>41</v>
      </c>
      <c r="G158" s="2" t="s">
        <v>44</v>
      </c>
      <c r="H158" s="3" t="s">
        <v>22</v>
      </c>
      <c r="I158" s="4">
        <v>13</v>
      </c>
      <c r="J158" s="23">
        <f t="shared" si="5"/>
        <v>13</v>
      </c>
    </row>
    <row r="159" spans="2:10">
      <c r="B159" s="19">
        <v>139</v>
      </c>
      <c r="C159" s="5" t="s">
        <v>175</v>
      </c>
      <c r="D159" s="6"/>
      <c r="E159" s="6"/>
      <c r="F159" s="1" t="s">
        <v>41</v>
      </c>
      <c r="G159" s="2" t="s">
        <v>43</v>
      </c>
      <c r="H159" s="3" t="s">
        <v>22</v>
      </c>
      <c r="I159" s="4">
        <v>7</v>
      </c>
      <c r="J159" s="23">
        <f t="shared" si="5"/>
        <v>21</v>
      </c>
    </row>
    <row r="160" spans="2:10">
      <c r="B160" s="19">
        <v>140</v>
      </c>
      <c r="C160" s="5" t="s">
        <v>176</v>
      </c>
      <c r="D160" s="6"/>
      <c r="E160" s="6"/>
      <c r="F160" s="1" t="s">
        <v>41</v>
      </c>
      <c r="G160" s="2" t="s">
        <v>43</v>
      </c>
      <c r="H160" s="3" t="s">
        <v>22</v>
      </c>
      <c r="I160" s="4">
        <v>9</v>
      </c>
      <c r="J160" s="23">
        <f t="shared" si="5"/>
        <v>27</v>
      </c>
    </row>
    <row r="161" spans="2:10">
      <c r="B161" s="19">
        <v>141</v>
      </c>
      <c r="C161" s="5" t="s">
        <v>177</v>
      </c>
      <c r="D161" s="6"/>
      <c r="E161" s="6"/>
      <c r="F161" s="1" t="s">
        <v>41</v>
      </c>
      <c r="G161" s="2" t="s">
        <v>40</v>
      </c>
      <c r="H161" s="3" t="s">
        <v>22</v>
      </c>
      <c r="I161" s="4">
        <v>6.5</v>
      </c>
      <c r="J161" s="23">
        <f t="shared" si="5"/>
        <v>52</v>
      </c>
    </row>
    <row r="162" spans="2:10">
      <c r="B162" s="19">
        <v>142</v>
      </c>
      <c r="C162" s="5" t="s">
        <v>178</v>
      </c>
      <c r="D162" s="6"/>
      <c r="E162" s="6"/>
      <c r="F162" s="1" t="s">
        <v>41</v>
      </c>
      <c r="G162" s="2" t="s">
        <v>25</v>
      </c>
      <c r="H162" s="3" t="s">
        <v>22</v>
      </c>
      <c r="I162" s="4">
        <v>1.8</v>
      </c>
      <c r="J162" s="23">
        <f t="shared" si="5"/>
        <v>54</v>
      </c>
    </row>
    <row r="163" spans="2:10">
      <c r="B163" s="19">
        <v>143</v>
      </c>
      <c r="C163" s="5" t="s">
        <v>282</v>
      </c>
      <c r="D163" s="6"/>
      <c r="E163" s="6"/>
      <c r="F163" s="1" t="s">
        <v>41</v>
      </c>
      <c r="G163" s="2" t="s">
        <v>33</v>
      </c>
      <c r="H163" s="3" t="s">
        <v>46</v>
      </c>
      <c r="I163" s="4">
        <v>8</v>
      </c>
      <c r="J163" s="23">
        <f t="shared" si="5"/>
        <v>32</v>
      </c>
    </row>
    <row r="164" spans="2:10">
      <c r="B164" s="19">
        <v>144</v>
      </c>
      <c r="C164" s="5" t="s">
        <v>179</v>
      </c>
      <c r="D164" s="6"/>
      <c r="E164" s="6"/>
      <c r="F164" s="1" t="s">
        <v>41</v>
      </c>
      <c r="G164" s="2" t="s">
        <v>37</v>
      </c>
      <c r="H164" s="3" t="s">
        <v>46</v>
      </c>
      <c r="I164" s="4">
        <v>36</v>
      </c>
      <c r="J164" s="23">
        <f t="shared" si="5"/>
        <v>72</v>
      </c>
    </row>
    <row r="165" spans="2:10">
      <c r="B165" s="19">
        <v>145</v>
      </c>
      <c r="C165" s="5" t="s">
        <v>283</v>
      </c>
      <c r="D165" s="6"/>
      <c r="E165" s="6"/>
      <c r="F165" s="1" t="s">
        <v>41</v>
      </c>
      <c r="G165" s="2" t="s">
        <v>37</v>
      </c>
      <c r="H165" s="3" t="s">
        <v>39</v>
      </c>
      <c r="I165" s="4">
        <v>10</v>
      </c>
      <c r="J165" s="23">
        <f t="shared" si="5"/>
        <v>20</v>
      </c>
    </row>
    <row r="166" spans="2:10">
      <c r="B166" s="19">
        <v>146</v>
      </c>
      <c r="C166" s="5" t="s">
        <v>180</v>
      </c>
      <c r="D166" s="6"/>
      <c r="E166" s="6"/>
      <c r="F166" s="1" t="s">
        <v>41</v>
      </c>
      <c r="G166" s="2" t="s">
        <v>43</v>
      </c>
      <c r="H166" s="3" t="s">
        <v>22</v>
      </c>
      <c r="I166" s="4">
        <v>7</v>
      </c>
      <c r="J166" s="23">
        <f t="shared" si="5"/>
        <v>21</v>
      </c>
    </row>
    <row r="167" spans="2:10">
      <c r="B167" s="19">
        <v>147</v>
      </c>
      <c r="C167" s="5" t="s">
        <v>181</v>
      </c>
      <c r="D167" s="6"/>
      <c r="E167" s="6"/>
      <c r="F167" s="1" t="s">
        <v>41</v>
      </c>
      <c r="G167" s="2" t="s">
        <v>43</v>
      </c>
      <c r="H167" s="3" t="s">
        <v>22</v>
      </c>
      <c r="I167" s="4">
        <v>5</v>
      </c>
      <c r="J167" s="23">
        <f t="shared" si="5"/>
        <v>15</v>
      </c>
    </row>
    <row r="168" spans="2:10">
      <c r="B168" s="19">
        <v>148</v>
      </c>
      <c r="C168" s="5" t="s">
        <v>284</v>
      </c>
      <c r="D168" s="6"/>
      <c r="E168" s="6"/>
      <c r="F168" s="1" t="s">
        <v>41</v>
      </c>
      <c r="G168" s="2" t="s">
        <v>44</v>
      </c>
      <c r="H168" s="3" t="s">
        <v>22</v>
      </c>
      <c r="I168" s="4">
        <v>15</v>
      </c>
      <c r="J168" s="23">
        <f t="shared" ref="J168:J175" si="6">+I168*G168</f>
        <v>15</v>
      </c>
    </row>
    <row r="169" spans="2:10">
      <c r="B169" s="19">
        <v>149</v>
      </c>
      <c r="C169" s="5" t="s">
        <v>285</v>
      </c>
      <c r="D169" s="6"/>
      <c r="E169" s="6"/>
      <c r="F169" s="1" t="s">
        <v>41</v>
      </c>
      <c r="G169" s="2" t="s">
        <v>37</v>
      </c>
      <c r="H169" s="3" t="s">
        <v>22</v>
      </c>
      <c r="I169" s="4">
        <v>7</v>
      </c>
      <c r="J169" s="23">
        <f t="shared" si="6"/>
        <v>14</v>
      </c>
    </row>
    <row r="170" spans="2:10">
      <c r="B170" s="19">
        <v>150</v>
      </c>
      <c r="C170" s="5" t="s">
        <v>239</v>
      </c>
      <c r="D170" s="6"/>
      <c r="E170" s="6"/>
      <c r="F170" s="1" t="s">
        <v>41</v>
      </c>
      <c r="G170" s="2" t="s">
        <v>44</v>
      </c>
      <c r="H170" s="3" t="s">
        <v>38</v>
      </c>
      <c r="I170" s="4">
        <v>5</v>
      </c>
      <c r="J170" s="23">
        <f t="shared" si="6"/>
        <v>5</v>
      </c>
    </row>
    <row r="171" spans="2:10">
      <c r="B171" s="19">
        <v>151</v>
      </c>
      <c r="C171" s="5" t="s">
        <v>245</v>
      </c>
      <c r="D171" s="6"/>
      <c r="E171" s="6"/>
      <c r="F171" s="1" t="s">
        <v>41</v>
      </c>
      <c r="G171" s="2" t="s">
        <v>37</v>
      </c>
      <c r="H171" s="3" t="s">
        <v>22</v>
      </c>
      <c r="I171" s="4">
        <v>8</v>
      </c>
      <c r="J171" s="23">
        <f t="shared" si="6"/>
        <v>16</v>
      </c>
    </row>
    <row r="172" spans="2:10">
      <c r="B172" s="19">
        <v>152</v>
      </c>
      <c r="C172" s="5" t="s">
        <v>286</v>
      </c>
      <c r="D172" s="6"/>
      <c r="E172" s="6"/>
      <c r="F172" s="1" t="s">
        <v>41</v>
      </c>
      <c r="G172" s="2" t="s">
        <v>50</v>
      </c>
      <c r="H172" s="3" t="s">
        <v>24</v>
      </c>
      <c r="I172" s="4">
        <v>13</v>
      </c>
      <c r="J172" s="23">
        <f t="shared" si="6"/>
        <v>78</v>
      </c>
    </row>
    <row r="173" spans="2:10">
      <c r="B173" s="19">
        <v>153</v>
      </c>
      <c r="C173" s="5" t="s">
        <v>287</v>
      </c>
      <c r="D173" s="6"/>
      <c r="E173" s="6"/>
      <c r="F173" s="1" t="s">
        <v>41</v>
      </c>
      <c r="G173" s="2" t="s">
        <v>37</v>
      </c>
      <c r="H173" s="3" t="s">
        <v>46</v>
      </c>
      <c r="I173" s="4">
        <v>27</v>
      </c>
      <c r="J173" s="23">
        <f t="shared" si="6"/>
        <v>54</v>
      </c>
    </row>
    <row r="174" spans="2:10">
      <c r="B174" s="19">
        <v>154</v>
      </c>
      <c r="C174" s="5" t="s">
        <v>244</v>
      </c>
      <c r="D174" s="6"/>
      <c r="E174" s="6"/>
      <c r="F174" s="1" t="s">
        <v>41</v>
      </c>
      <c r="G174" s="2" t="s">
        <v>44</v>
      </c>
      <c r="H174" s="3" t="s">
        <v>251</v>
      </c>
      <c r="I174" s="4">
        <v>30</v>
      </c>
      <c r="J174" s="23">
        <f t="shared" si="6"/>
        <v>30</v>
      </c>
    </row>
    <row r="175" spans="2:10">
      <c r="B175" s="19">
        <v>155</v>
      </c>
      <c r="C175" s="5" t="s">
        <v>247</v>
      </c>
      <c r="D175" s="6"/>
      <c r="E175" s="6"/>
      <c r="F175" s="1" t="s">
        <v>41</v>
      </c>
      <c r="G175" s="2" t="s">
        <v>23</v>
      </c>
      <c r="H175" s="3" t="s">
        <v>22</v>
      </c>
      <c r="I175" s="4">
        <v>4</v>
      </c>
      <c r="J175" s="23">
        <f t="shared" si="6"/>
        <v>80</v>
      </c>
    </row>
    <row r="176" spans="2:10">
      <c r="B176" s="19">
        <v>156</v>
      </c>
      <c r="C176" s="5" t="s">
        <v>288</v>
      </c>
      <c r="D176" s="6"/>
      <c r="E176" s="6"/>
      <c r="F176" s="1" t="s">
        <v>41</v>
      </c>
      <c r="G176" s="2" t="s">
        <v>99</v>
      </c>
      <c r="H176" s="3" t="s">
        <v>252</v>
      </c>
      <c r="I176" s="4">
        <v>7</v>
      </c>
      <c r="J176" s="23">
        <v>14</v>
      </c>
    </row>
    <row r="177" spans="2:10">
      <c r="B177" s="19">
        <v>157</v>
      </c>
      <c r="C177" s="5" t="s">
        <v>289</v>
      </c>
      <c r="D177" s="6"/>
      <c r="E177" s="6"/>
      <c r="F177" s="1" t="s">
        <v>41</v>
      </c>
      <c r="G177" s="2" t="s">
        <v>44</v>
      </c>
      <c r="H177" s="3" t="s">
        <v>22</v>
      </c>
      <c r="I177" s="4">
        <v>12</v>
      </c>
      <c r="J177" s="23">
        <f t="shared" ref="J177:J184" si="7">+I177*G177</f>
        <v>12</v>
      </c>
    </row>
    <row r="178" spans="2:10">
      <c r="B178" s="19">
        <v>158</v>
      </c>
      <c r="C178" s="5" t="s">
        <v>290</v>
      </c>
      <c r="D178" s="6"/>
      <c r="E178" s="6"/>
      <c r="F178" s="1" t="s">
        <v>41</v>
      </c>
      <c r="G178" s="2" t="s">
        <v>37</v>
      </c>
      <c r="H178" s="3" t="s">
        <v>22</v>
      </c>
      <c r="I178" s="4">
        <v>8</v>
      </c>
      <c r="J178" s="23">
        <f t="shared" si="7"/>
        <v>16</v>
      </c>
    </row>
    <row r="179" spans="2:10">
      <c r="B179" s="19">
        <v>159</v>
      </c>
      <c r="C179" s="5" t="s">
        <v>291</v>
      </c>
      <c r="D179" s="6"/>
      <c r="E179" s="6"/>
      <c r="F179" s="1" t="s">
        <v>41</v>
      </c>
      <c r="G179" s="2" t="s">
        <v>49</v>
      </c>
      <c r="H179" s="3" t="s">
        <v>22</v>
      </c>
      <c r="I179" s="4">
        <v>10</v>
      </c>
      <c r="J179" s="23">
        <f t="shared" si="7"/>
        <v>50</v>
      </c>
    </row>
    <row r="180" spans="2:10">
      <c r="B180" s="19">
        <v>160</v>
      </c>
      <c r="C180" s="5" t="s">
        <v>292</v>
      </c>
      <c r="D180" s="6"/>
      <c r="E180" s="6"/>
      <c r="F180" s="1" t="s">
        <v>41</v>
      </c>
      <c r="G180" s="2" t="s">
        <v>43</v>
      </c>
      <c r="H180" s="3" t="s">
        <v>22</v>
      </c>
      <c r="I180" s="4">
        <v>15</v>
      </c>
      <c r="J180" s="23">
        <f t="shared" si="7"/>
        <v>45</v>
      </c>
    </row>
    <row r="181" spans="2:10">
      <c r="B181" s="19">
        <v>161</v>
      </c>
      <c r="C181" s="5" t="s">
        <v>248</v>
      </c>
      <c r="D181" s="6"/>
      <c r="E181" s="6"/>
      <c r="F181" s="1" t="s">
        <v>41</v>
      </c>
      <c r="G181" s="2" t="s">
        <v>49</v>
      </c>
      <c r="H181" s="3" t="s">
        <v>22</v>
      </c>
      <c r="I181" s="4">
        <v>9</v>
      </c>
      <c r="J181" s="23">
        <f t="shared" si="7"/>
        <v>45</v>
      </c>
    </row>
    <row r="182" spans="2:10">
      <c r="B182" s="19">
        <v>162</v>
      </c>
      <c r="C182" s="5" t="s">
        <v>249</v>
      </c>
      <c r="D182" s="6"/>
      <c r="E182" s="6"/>
      <c r="F182" s="1" t="s">
        <v>41</v>
      </c>
      <c r="G182" s="2" t="s">
        <v>40</v>
      </c>
      <c r="H182" s="3" t="s">
        <v>22</v>
      </c>
      <c r="I182" s="4">
        <v>20</v>
      </c>
      <c r="J182" s="23">
        <f t="shared" si="7"/>
        <v>160</v>
      </c>
    </row>
    <row r="183" spans="2:10">
      <c r="B183" s="19">
        <v>163</v>
      </c>
      <c r="C183" s="5" t="s">
        <v>293</v>
      </c>
      <c r="D183" s="6"/>
      <c r="E183" s="6"/>
      <c r="F183" s="1" t="s">
        <v>41</v>
      </c>
      <c r="G183" s="2" t="s">
        <v>28</v>
      </c>
      <c r="H183" s="3" t="s">
        <v>22</v>
      </c>
      <c r="I183" s="4">
        <v>6</v>
      </c>
      <c r="J183" s="23">
        <f t="shared" si="7"/>
        <v>60</v>
      </c>
    </row>
    <row r="184" spans="2:10">
      <c r="B184" s="19">
        <v>164</v>
      </c>
      <c r="C184" s="5" t="s">
        <v>250</v>
      </c>
      <c r="D184" s="6"/>
      <c r="E184" s="6"/>
      <c r="F184" s="1" t="s">
        <v>41</v>
      </c>
      <c r="G184" s="2" t="s">
        <v>43</v>
      </c>
      <c r="H184" s="3" t="s">
        <v>22</v>
      </c>
      <c r="I184" s="4">
        <v>6</v>
      </c>
      <c r="J184" s="23">
        <f t="shared" si="7"/>
        <v>18</v>
      </c>
    </row>
    <row r="185" spans="2:10">
      <c r="B185" s="19"/>
      <c r="C185" s="5"/>
      <c r="D185" s="6"/>
      <c r="E185" s="6"/>
      <c r="F185" s="1"/>
      <c r="G185" s="2"/>
      <c r="H185" s="3"/>
      <c r="I185" s="4"/>
      <c r="J185" s="23"/>
    </row>
    <row r="186" spans="2:10">
      <c r="B186" s="19">
        <v>165</v>
      </c>
      <c r="C186" s="5" t="s">
        <v>183</v>
      </c>
      <c r="D186" s="6"/>
      <c r="E186" s="6"/>
      <c r="F186" s="1" t="s">
        <v>151</v>
      </c>
      <c r="G186" s="2" t="s">
        <v>60</v>
      </c>
      <c r="H186" s="3" t="s">
        <v>22</v>
      </c>
      <c r="I186" s="4">
        <v>25</v>
      </c>
      <c r="J186" s="23">
        <f t="shared" ref="J186:J198" si="8">+I186*G186</f>
        <v>375</v>
      </c>
    </row>
    <row r="187" spans="2:10">
      <c r="B187" s="19">
        <v>166</v>
      </c>
      <c r="C187" s="5" t="s">
        <v>148</v>
      </c>
      <c r="D187" s="6"/>
      <c r="E187" s="6"/>
      <c r="F187" s="1" t="s">
        <v>151</v>
      </c>
      <c r="G187" s="2" t="s">
        <v>28</v>
      </c>
      <c r="H187" s="3" t="s">
        <v>22</v>
      </c>
      <c r="I187" s="4">
        <v>15</v>
      </c>
      <c r="J187" s="23">
        <f t="shared" si="8"/>
        <v>150</v>
      </c>
    </row>
    <row r="188" spans="2:10">
      <c r="B188" s="19">
        <v>167</v>
      </c>
      <c r="C188" s="5" t="s">
        <v>153</v>
      </c>
      <c r="D188" s="6"/>
      <c r="E188" s="6"/>
      <c r="F188" s="1" t="s">
        <v>151</v>
      </c>
      <c r="G188" s="2" t="s">
        <v>43</v>
      </c>
      <c r="H188" s="3" t="s">
        <v>22</v>
      </c>
      <c r="I188" s="4">
        <v>45</v>
      </c>
      <c r="J188" s="23">
        <f t="shared" si="8"/>
        <v>135</v>
      </c>
    </row>
    <row r="189" spans="2:10">
      <c r="B189" s="19">
        <v>168</v>
      </c>
      <c r="C189" s="5" t="s">
        <v>149</v>
      </c>
      <c r="D189" s="6"/>
      <c r="E189" s="6"/>
      <c r="F189" s="1" t="s">
        <v>151</v>
      </c>
      <c r="G189" s="2" t="s">
        <v>49</v>
      </c>
      <c r="H189" s="3" t="s">
        <v>22</v>
      </c>
      <c r="I189" s="4">
        <v>35</v>
      </c>
      <c r="J189" s="23">
        <f t="shared" si="8"/>
        <v>175</v>
      </c>
    </row>
    <row r="190" spans="2:10">
      <c r="B190" s="19">
        <v>169</v>
      </c>
      <c r="C190" s="5" t="s">
        <v>150</v>
      </c>
      <c r="D190" s="6"/>
      <c r="E190" s="6"/>
      <c r="F190" s="1" t="s">
        <v>151</v>
      </c>
      <c r="G190" s="2" t="s">
        <v>35</v>
      </c>
      <c r="H190" s="3" t="s">
        <v>24</v>
      </c>
      <c r="I190" s="4">
        <v>15</v>
      </c>
      <c r="J190" s="23">
        <f t="shared" si="8"/>
        <v>600</v>
      </c>
    </row>
    <row r="191" spans="2:10">
      <c r="B191" s="19">
        <v>170</v>
      </c>
      <c r="C191" s="5" t="s">
        <v>182</v>
      </c>
      <c r="D191" s="6"/>
      <c r="E191" s="6"/>
      <c r="F191" s="1" t="s">
        <v>151</v>
      </c>
      <c r="G191" s="2" t="s">
        <v>152</v>
      </c>
      <c r="H191" s="3" t="s">
        <v>22</v>
      </c>
      <c r="I191" s="4">
        <v>42</v>
      </c>
      <c r="J191" s="23">
        <f t="shared" si="8"/>
        <v>294</v>
      </c>
    </row>
    <row r="192" spans="2:10">
      <c r="B192" s="19">
        <v>171</v>
      </c>
      <c r="C192" s="5" t="s">
        <v>294</v>
      </c>
      <c r="D192" s="6"/>
      <c r="E192" s="6"/>
      <c r="F192" s="1" t="s">
        <v>151</v>
      </c>
      <c r="G192" s="2" t="s">
        <v>49</v>
      </c>
      <c r="H192" s="3" t="s">
        <v>22</v>
      </c>
      <c r="I192" s="4">
        <v>35</v>
      </c>
      <c r="J192" s="23">
        <f t="shared" si="8"/>
        <v>175</v>
      </c>
    </row>
    <row r="193" spans="2:10">
      <c r="B193" s="19">
        <v>172</v>
      </c>
      <c r="C193" s="5" t="s">
        <v>295</v>
      </c>
      <c r="D193" s="6"/>
      <c r="E193" s="6"/>
      <c r="F193" s="1" t="s">
        <v>151</v>
      </c>
      <c r="G193" s="2" t="s">
        <v>40</v>
      </c>
      <c r="H193" s="3" t="s">
        <v>22</v>
      </c>
      <c r="I193" s="4">
        <v>30</v>
      </c>
      <c r="J193" s="23">
        <f>+I193*G193</f>
        <v>240</v>
      </c>
    </row>
    <row r="194" spans="2:10">
      <c r="B194" s="19">
        <v>173</v>
      </c>
      <c r="C194" s="5" t="s">
        <v>296</v>
      </c>
      <c r="D194" s="6"/>
      <c r="E194" s="6"/>
      <c r="F194" s="1" t="s">
        <v>151</v>
      </c>
      <c r="G194" s="2" t="s">
        <v>33</v>
      </c>
      <c r="H194" s="3" t="s">
        <v>22</v>
      </c>
      <c r="I194" s="4">
        <v>45</v>
      </c>
      <c r="J194" s="23">
        <f>+I194*G194</f>
        <v>180</v>
      </c>
    </row>
    <row r="195" spans="2:10">
      <c r="B195" s="19">
        <v>174</v>
      </c>
      <c r="C195" s="5" t="s">
        <v>297</v>
      </c>
      <c r="D195" s="6"/>
      <c r="E195" s="6"/>
      <c r="F195" s="1" t="s">
        <v>151</v>
      </c>
      <c r="G195" s="2" t="s">
        <v>299</v>
      </c>
      <c r="H195" s="3" t="s">
        <v>22</v>
      </c>
      <c r="I195" s="4">
        <v>15</v>
      </c>
      <c r="J195" s="23">
        <f>+I195*G195</f>
        <v>67.5</v>
      </c>
    </row>
    <row r="196" spans="2:10">
      <c r="B196" s="19">
        <v>175</v>
      </c>
      <c r="C196" s="5" t="s">
        <v>241</v>
      </c>
      <c r="D196" s="6"/>
      <c r="E196" s="6"/>
      <c r="F196" s="1" t="s">
        <v>151</v>
      </c>
      <c r="G196" s="2" t="s">
        <v>44</v>
      </c>
      <c r="H196" s="3" t="s">
        <v>22</v>
      </c>
      <c r="I196" s="4">
        <v>40</v>
      </c>
      <c r="J196" s="23">
        <f>+I196*G196</f>
        <v>40</v>
      </c>
    </row>
    <row r="197" spans="2:10">
      <c r="B197" s="19">
        <v>176</v>
      </c>
      <c r="C197" s="5" t="s">
        <v>298</v>
      </c>
      <c r="D197" s="6"/>
      <c r="E197" s="6"/>
      <c r="F197" s="1" t="s">
        <v>151</v>
      </c>
      <c r="G197" s="2" t="s">
        <v>37</v>
      </c>
      <c r="H197" s="3" t="s">
        <v>22</v>
      </c>
      <c r="I197" s="4">
        <v>15</v>
      </c>
      <c r="J197" s="23">
        <f>+I197*G197</f>
        <v>30</v>
      </c>
    </row>
    <row r="198" spans="2:10">
      <c r="B198" s="19">
        <v>177</v>
      </c>
      <c r="C198" s="5" t="s">
        <v>240</v>
      </c>
      <c r="D198" s="6"/>
      <c r="E198" s="6"/>
      <c r="F198" s="1" t="s">
        <v>151</v>
      </c>
      <c r="G198" s="2" t="s">
        <v>152</v>
      </c>
      <c r="H198" s="3" t="s">
        <v>22</v>
      </c>
      <c r="I198" s="4">
        <v>60</v>
      </c>
      <c r="J198" s="23">
        <f t="shared" si="8"/>
        <v>420</v>
      </c>
    </row>
    <row r="199" spans="2:10">
      <c r="B199" s="7"/>
      <c r="C199" s="5"/>
      <c r="D199" s="28"/>
      <c r="E199" s="28"/>
      <c r="F199" s="1"/>
      <c r="G199" s="2"/>
      <c r="H199" s="3"/>
      <c r="I199" s="4"/>
      <c r="J199" s="23"/>
    </row>
    <row r="200" spans="2:10">
      <c r="B200" s="29"/>
      <c r="C200" s="30"/>
      <c r="D200" s="30"/>
      <c r="E200" s="30"/>
      <c r="F200" s="30"/>
      <c r="G200" s="31"/>
      <c r="H200" s="32"/>
      <c r="I200" s="33" t="s">
        <v>51</v>
      </c>
      <c r="J200" s="34">
        <f>SUM(J14:J199)</f>
        <v>18173.599999999999</v>
      </c>
    </row>
    <row r="201" spans="2:10">
      <c r="B201" s="29"/>
      <c r="J201" s="35"/>
    </row>
    <row r="202" spans="2:10">
      <c r="B202" s="36" t="s">
        <v>52</v>
      </c>
      <c r="I202" s="27" t="s">
        <v>184</v>
      </c>
      <c r="J202" s="37">
        <f>+SUM(J32:J96)+J134+J135+J136+J142+J143+J144+J148+J152+J153+J156+J157+J158+J159+J160+J161+J163+J166+J167+SUM(J186:J198)+J168+J169+J170+J171+J173+J175+J176+J177+J178+J179+J180+J181+J182+J184</f>
        <v>9120</v>
      </c>
    </row>
    <row r="203" spans="2:10">
      <c r="B203" s="36" t="s">
        <v>53</v>
      </c>
      <c r="I203" s="27" t="s">
        <v>185</v>
      </c>
      <c r="J203" s="37">
        <f>+(J200-J202)/1.18</f>
        <v>7672.5423728813548</v>
      </c>
    </row>
    <row r="204" spans="2:10">
      <c r="B204" s="36" t="s">
        <v>54</v>
      </c>
      <c r="I204" s="27" t="s">
        <v>186</v>
      </c>
      <c r="J204" s="37">
        <f>+J203*0.18</f>
        <v>1381.0576271186437</v>
      </c>
    </row>
    <row r="205" spans="2:10">
      <c r="B205" s="36" t="s">
        <v>225</v>
      </c>
      <c r="I205" s="38" t="s">
        <v>187</v>
      </c>
      <c r="J205" s="39">
        <f>SUM(J202:J204)</f>
        <v>18173.599999999999</v>
      </c>
    </row>
    <row r="206" spans="2:10">
      <c r="B206" s="41"/>
      <c r="I206" s="49" t="s">
        <v>226</v>
      </c>
      <c r="J206" s="50">
        <f>-J71+J72+J73+J74+J79+J81+J83+J88+J89+J84+J85</f>
        <v>179</v>
      </c>
    </row>
    <row r="207" spans="2:10">
      <c r="B207" s="36" t="s">
        <v>55</v>
      </c>
      <c r="I207" s="38" t="s">
        <v>227</v>
      </c>
      <c r="J207" s="39">
        <f>+J205-J206</f>
        <v>17994.599999999999</v>
      </c>
    </row>
    <row r="209" spans="2:10">
      <c r="B209" s="15" t="s">
        <v>56</v>
      </c>
      <c r="C209" s="204" t="s">
        <v>229</v>
      </c>
      <c r="D209" s="205"/>
      <c r="E209" s="15" t="s">
        <v>57</v>
      </c>
      <c r="F209" s="17" t="s">
        <v>228</v>
      </c>
      <c r="G209" s="15" t="s">
        <v>58</v>
      </c>
      <c r="H209" s="211" t="s">
        <v>107</v>
      </c>
      <c r="I209" s="212"/>
      <c r="J209" s="213"/>
    </row>
    <row r="230" spans="9:9">
      <c r="I230" s="40"/>
    </row>
    <row r="231" spans="9:9">
      <c r="I231" s="40"/>
    </row>
  </sheetData>
  <mergeCells count="12">
    <mergeCell ref="G7:J7"/>
    <mergeCell ref="B3:C3"/>
    <mergeCell ref="G4:J4"/>
    <mergeCell ref="B5:D5"/>
    <mergeCell ref="G5:J6"/>
    <mergeCell ref="B6:D6"/>
    <mergeCell ref="B10:C11"/>
    <mergeCell ref="E10:F10"/>
    <mergeCell ref="E11:F11"/>
    <mergeCell ref="C13:E13"/>
    <mergeCell ref="H209:J209"/>
    <mergeCell ref="C209:D209"/>
  </mergeCells>
  <hyperlinks>
    <hyperlink ref="H209" r:id="rId1" xr:uid="{00000000-0004-0000-07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76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B3:N48"/>
  <sheetViews>
    <sheetView showGridLines="0" topLeftCell="A5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4" ht="15.75">
      <c r="B3" s="215" t="s">
        <v>0</v>
      </c>
      <c r="C3" s="215"/>
      <c r="D3" s="11"/>
      <c r="E3" s="11"/>
    </row>
    <row r="4" spans="2:14" ht="42">
      <c r="B4" s="12" t="s">
        <v>1</v>
      </c>
      <c r="C4" s="13"/>
      <c r="D4" s="13"/>
      <c r="E4" s="13"/>
      <c r="G4" s="216" t="s">
        <v>223</v>
      </c>
      <c r="H4" s="216"/>
      <c r="I4" s="216"/>
      <c r="J4" s="216"/>
    </row>
    <row r="5" spans="2:14">
      <c r="B5" s="217" t="s">
        <v>2</v>
      </c>
      <c r="C5" s="217"/>
      <c r="D5" s="217"/>
      <c r="E5" s="14"/>
      <c r="G5" s="218" t="s">
        <v>222</v>
      </c>
      <c r="H5" s="218"/>
      <c r="I5" s="218"/>
      <c r="J5" s="218"/>
    </row>
    <row r="6" spans="2:14">
      <c r="B6" s="217" t="s">
        <v>3</v>
      </c>
      <c r="C6" s="217"/>
      <c r="D6" s="217"/>
      <c r="E6" s="14"/>
      <c r="G6" s="218"/>
      <c r="H6" s="218"/>
      <c r="I6" s="218"/>
      <c r="J6" s="218"/>
    </row>
    <row r="7" spans="2:14">
      <c r="G7" s="214"/>
      <c r="H7" s="214"/>
      <c r="I7" s="214"/>
      <c r="J7" s="214"/>
    </row>
    <row r="10" spans="2:14">
      <c r="B10" s="207" t="s">
        <v>4</v>
      </c>
      <c r="C10" s="207"/>
      <c r="D10" s="15" t="s">
        <v>5</v>
      </c>
      <c r="E10" s="204">
        <v>20600581768</v>
      </c>
      <c r="F10" s="205"/>
      <c r="G10" s="15" t="s">
        <v>6</v>
      </c>
      <c r="H10" s="16" t="s">
        <v>224</v>
      </c>
      <c r="I10" s="15" t="s">
        <v>7</v>
      </c>
      <c r="J10" s="17">
        <v>43551</v>
      </c>
    </row>
    <row r="11" spans="2:14">
      <c r="B11" s="207"/>
      <c r="C11" s="207"/>
      <c r="D11" s="15" t="s">
        <v>8</v>
      </c>
      <c r="E11" s="204" t="s">
        <v>9</v>
      </c>
      <c r="F11" s="205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4">
      <c r="B13" s="18" t="s">
        <v>14</v>
      </c>
      <c r="C13" s="208" t="s">
        <v>15</v>
      </c>
      <c r="D13" s="209"/>
      <c r="E13" s="210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4">
      <c r="B14" s="19">
        <v>1</v>
      </c>
      <c r="C14" s="5" t="s">
        <v>300</v>
      </c>
      <c r="D14" s="6"/>
      <c r="E14" s="6"/>
      <c r="F14" s="1" t="s">
        <v>137</v>
      </c>
      <c r="G14" s="2" t="s">
        <v>23</v>
      </c>
      <c r="H14" s="3" t="s">
        <v>38</v>
      </c>
      <c r="I14" s="4">
        <v>15</v>
      </c>
      <c r="J14" s="23">
        <f>+I14*G14</f>
        <v>300</v>
      </c>
    </row>
    <row r="15" spans="2:14">
      <c r="B15" s="19">
        <v>2</v>
      </c>
      <c r="C15" s="5" t="s">
        <v>230</v>
      </c>
      <c r="D15" s="6"/>
      <c r="E15" s="6"/>
      <c r="F15" s="1" t="s">
        <v>137</v>
      </c>
      <c r="G15" s="2" t="s">
        <v>301</v>
      </c>
      <c r="H15" s="3" t="s">
        <v>46</v>
      </c>
      <c r="I15" s="4">
        <v>22</v>
      </c>
      <c r="J15" s="23">
        <f>+I15*G15</f>
        <v>1034</v>
      </c>
      <c r="N15">
        <v>1004132113</v>
      </c>
    </row>
    <row r="16" spans="2:14">
      <c r="B16" s="7"/>
      <c r="C16" s="5"/>
      <c r="D16" s="28"/>
      <c r="E16" s="28"/>
      <c r="F16" s="1"/>
      <c r="G16" s="2"/>
      <c r="H16" s="3"/>
      <c r="I16" s="4"/>
      <c r="J16" s="23"/>
    </row>
    <row r="17" spans="2:12">
      <c r="B17" s="29"/>
      <c r="C17" s="30"/>
      <c r="D17" s="30"/>
      <c r="E17" s="30"/>
      <c r="F17" s="30"/>
      <c r="G17" s="31"/>
      <c r="H17" s="32"/>
      <c r="I17" s="33" t="s">
        <v>51</v>
      </c>
      <c r="J17" s="34">
        <f>SUM(J14:J16)</f>
        <v>1334</v>
      </c>
    </row>
    <row r="18" spans="2:12">
      <c r="B18" s="29"/>
      <c r="J18" s="35"/>
    </row>
    <row r="19" spans="2:12">
      <c r="B19" s="36" t="s">
        <v>52</v>
      </c>
      <c r="I19" s="27" t="s">
        <v>184</v>
      </c>
      <c r="J19" s="37">
        <v>0</v>
      </c>
    </row>
    <row r="20" spans="2:12">
      <c r="B20" s="36" t="s">
        <v>53</v>
      </c>
      <c r="I20" s="27" t="s">
        <v>185</v>
      </c>
      <c r="J20" s="37">
        <f>+(J17-J19)/1.18</f>
        <v>1130.5084745762713</v>
      </c>
    </row>
    <row r="21" spans="2:12">
      <c r="B21" s="36" t="s">
        <v>54</v>
      </c>
      <c r="I21" s="27" t="s">
        <v>186</v>
      </c>
      <c r="J21" s="37">
        <f>+J20*0.18</f>
        <v>203.49152542372883</v>
      </c>
    </row>
    <row r="22" spans="2:12">
      <c r="B22" s="36" t="s">
        <v>225</v>
      </c>
      <c r="I22" s="38" t="s">
        <v>187</v>
      </c>
      <c r="J22" s="39">
        <f>SUM(J19:J21)</f>
        <v>1334</v>
      </c>
    </row>
    <row r="23" spans="2:12">
      <c r="B23" s="41"/>
      <c r="I23" s="49" t="s">
        <v>226</v>
      </c>
      <c r="J23" s="50">
        <v>0</v>
      </c>
    </row>
    <row r="24" spans="2:12">
      <c r="B24" s="36" t="s">
        <v>55</v>
      </c>
      <c r="I24" s="38" t="s">
        <v>227</v>
      </c>
      <c r="J24" s="39">
        <f>+J22-J23</f>
        <v>1334</v>
      </c>
      <c r="L24" s="40"/>
    </row>
    <row r="26" spans="2:12">
      <c r="B26" s="15" t="s">
        <v>56</v>
      </c>
      <c r="C26" s="204" t="s">
        <v>229</v>
      </c>
      <c r="D26" s="205"/>
      <c r="E26" s="15" t="s">
        <v>57</v>
      </c>
      <c r="F26" s="17" t="s">
        <v>228</v>
      </c>
      <c r="G26" s="15" t="s">
        <v>58</v>
      </c>
      <c r="H26" s="211" t="s">
        <v>107</v>
      </c>
      <c r="I26" s="212"/>
      <c r="J26" s="213"/>
    </row>
    <row r="47" spans="9:9">
      <c r="I47" s="40"/>
    </row>
    <row r="48" spans="9:9">
      <c r="I48" s="40"/>
    </row>
  </sheetData>
  <mergeCells count="12">
    <mergeCell ref="H26:J26"/>
    <mergeCell ref="B3:C3"/>
    <mergeCell ref="G4:J4"/>
    <mergeCell ref="B5:D5"/>
    <mergeCell ref="G5:J6"/>
    <mergeCell ref="B6:D6"/>
    <mergeCell ref="G7:J7"/>
    <mergeCell ref="B10:C11"/>
    <mergeCell ref="E10:F10"/>
    <mergeCell ref="E11:F11"/>
    <mergeCell ref="C13:E13"/>
    <mergeCell ref="C26:D26"/>
  </mergeCells>
  <hyperlinks>
    <hyperlink ref="H26" r:id="rId1" xr:uid="{00000000-0004-0000-08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B3:J64"/>
  <sheetViews>
    <sheetView showGridLines="0" topLeftCell="A13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215" t="s">
        <v>0</v>
      </c>
      <c r="C3" s="215"/>
      <c r="D3" s="11"/>
      <c r="E3" s="11"/>
    </row>
    <row r="4" spans="2:10" ht="42">
      <c r="B4" s="12" t="s">
        <v>1</v>
      </c>
      <c r="C4" s="13"/>
      <c r="D4" s="13"/>
      <c r="E4" s="13"/>
      <c r="G4" s="216" t="s">
        <v>223</v>
      </c>
      <c r="H4" s="216"/>
      <c r="I4" s="216"/>
      <c r="J4" s="216"/>
    </row>
    <row r="5" spans="2:10">
      <c r="B5" s="217" t="s">
        <v>2</v>
      </c>
      <c r="C5" s="217"/>
      <c r="D5" s="217"/>
      <c r="E5" s="14"/>
      <c r="G5" s="218" t="s">
        <v>222</v>
      </c>
      <c r="H5" s="218"/>
      <c r="I5" s="218"/>
      <c r="J5" s="218"/>
    </row>
    <row r="6" spans="2:10">
      <c r="B6" s="217" t="s">
        <v>3</v>
      </c>
      <c r="C6" s="217"/>
      <c r="D6" s="217"/>
      <c r="E6" s="14"/>
      <c r="G6" s="218"/>
      <c r="H6" s="218"/>
      <c r="I6" s="218"/>
      <c r="J6" s="218"/>
    </row>
    <row r="7" spans="2:10">
      <c r="G7" s="214"/>
      <c r="H7" s="214"/>
      <c r="I7" s="214"/>
      <c r="J7" s="214"/>
    </row>
    <row r="10" spans="2:10">
      <c r="B10" s="207" t="s">
        <v>4</v>
      </c>
      <c r="C10" s="207"/>
      <c r="D10" s="15" t="s">
        <v>5</v>
      </c>
      <c r="E10" s="204">
        <v>20600581768</v>
      </c>
      <c r="F10" s="205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207"/>
      <c r="C11" s="207"/>
      <c r="D11" s="15" t="s">
        <v>8</v>
      </c>
      <c r="E11" s="204" t="s">
        <v>9</v>
      </c>
      <c r="F11" s="205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208" t="s">
        <v>15</v>
      </c>
      <c r="D13" s="209"/>
      <c r="E13" s="210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8" t="s">
        <v>188</v>
      </c>
      <c r="D14" s="6"/>
      <c r="E14" s="6"/>
      <c r="F14" s="1" t="s">
        <v>199</v>
      </c>
      <c r="G14" s="7">
        <v>10</v>
      </c>
      <c r="H14" s="7" t="s">
        <v>24</v>
      </c>
      <c r="I14" s="4">
        <v>9</v>
      </c>
      <c r="J14" s="23">
        <f t="shared" ref="J14:J31" si="0">+I14*G14</f>
        <v>90</v>
      </c>
    </row>
    <row r="15" spans="2:10">
      <c r="B15" s="19">
        <v>2</v>
      </c>
      <c r="C15" s="8" t="s">
        <v>231</v>
      </c>
      <c r="D15" s="6"/>
      <c r="E15" s="6"/>
      <c r="F15" s="1" t="s">
        <v>199</v>
      </c>
      <c r="G15" s="7">
        <v>5</v>
      </c>
      <c r="H15" s="7" t="s">
        <v>38</v>
      </c>
      <c r="I15" s="4">
        <v>8</v>
      </c>
      <c r="J15" s="23">
        <f t="shared" si="0"/>
        <v>40</v>
      </c>
    </row>
    <row r="16" spans="2:10">
      <c r="B16" s="19">
        <v>3</v>
      </c>
      <c r="C16" s="8" t="s">
        <v>189</v>
      </c>
      <c r="D16" s="6"/>
      <c r="E16" s="6"/>
      <c r="F16" s="1" t="s">
        <v>199</v>
      </c>
      <c r="G16" s="7">
        <v>5</v>
      </c>
      <c r="H16" s="7" t="s">
        <v>38</v>
      </c>
      <c r="I16" s="4">
        <v>70</v>
      </c>
      <c r="J16" s="23">
        <f t="shared" si="0"/>
        <v>350</v>
      </c>
    </row>
    <row r="17" spans="2:10">
      <c r="B17" s="19">
        <v>4</v>
      </c>
      <c r="C17" s="8" t="s">
        <v>190</v>
      </c>
      <c r="D17" s="6"/>
      <c r="E17" s="6"/>
      <c r="F17" s="1" t="s">
        <v>199</v>
      </c>
      <c r="G17" s="7">
        <v>1</v>
      </c>
      <c r="H17" s="7" t="s">
        <v>24</v>
      </c>
      <c r="I17" s="4">
        <v>25</v>
      </c>
      <c r="J17" s="23">
        <f t="shared" si="0"/>
        <v>25</v>
      </c>
    </row>
    <row r="18" spans="2:10">
      <c r="B18" s="19">
        <v>5</v>
      </c>
      <c r="C18" s="8" t="s">
        <v>191</v>
      </c>
      <c r="D18" s="6"/>
      <c r="E18" s="6"/>
      <c r="F18" s="1" t="s">
        <v>199</v>
      </c>
      <c r="G18" s="7">
        <v>2</v>
      </c>
      <c r="H18" s="7" t="s">
        <v>24</v>
      </c>
      <c r="I18" s="4">
        <v>17</v>
      </c>
      <c r="J18" s="23">
        <f t="shared" si="0"/>
        <v>34</v>
      </c>
    </row>
    <row r="19" spans="2:10">
      <c r="B19" s="19">
        <v>6</v>
      </c>
      <c r="C19" s="8" t="s">
        <v>207</v>
      </c>
      <c r="D19" s="6"/>
      <c r="E19" s="6"/>
      <c r="F19" s="1" t="s">
        <v>199</v>
      </c>
      <c r="G19" s="7">
        <v>1</v>
      </c>
      <c r="H19" s="7" t="s">
        <v>24</v>
      </c>
      <c r="I19" s="4">
        <v>108</v>
      </c>
      <c r="J19" s="23">
        <f t="shared" si="0"/>
        <v>108</v>
      </c>
    </row>
    <row r="20" spans="2:10">
      <c r="B20" s="19">
        <v>7</v>
      </c>
      <c r="C20" s="8" t="s">
        <v>192</v>
      </c>
      <c r="D20" s="6"/>
      <c r="E20" s="6"/>
      <c r="F20" s="1" t="s">
        <v>199</v>
      </c>
      <c r="G20" s="9">
        <v>20</v>
      </c>
      <c r="H20" s="7" t="s">
        <v>24</v>
      </c>
      <c r="I20" s="4">
        <v>4</v>
      </c>
      <c r="J20" s="23">
        <f t="shared" si="0"/>
        <v>80</v>
      </c>
    </row>
    <row r="21" spans="2:10">
      <c r="B21" s="19">
        <v>8</v>
      </c>
      <c r="C21" s="219" t="s">
        <v>193</v>
      </c>
      <c r="D21" s="220"/>
      <c r="E21" s="221"/>
      <c r="F21" s="1" t="s">
        <v>199</v>
      </c>
      <c r="G21" s="7">
        <v>2</v>
      </c>
      <c r="H21" s="7" t="s">
        <v>208</v>
      </c>
      <c r="I21" s="4">
        <v>18</v>
      </c>
      <c r="J21" s="23">
        <f t="shared" si="0"/>
        <v>36</v>
      </c>
    </row>
    <row r="22" spans="2:10">
      <c r="B22" s="19">
        <v>9</v>
      </c>
      <c r="C22" s="219" t="s">
        <v>194</v>
      </c>
      <c r="D22" s="220"/>
      <c r="E22" s="221"/>
      <c r="F22" s="1" t="s">
        <v>199</v>
      </c>
      <c r="G22" s="7">
        <v>3</v>
      </c>
      <c r="H22" s="7" t="s">
        <v>208</v>
      </c>
      <c r="I22" s="4">
        <v>18</v>
      </c>
      <c r="J22" s="23">
        <f t="shared" si="0"/>
        <v>54</v>
      </c>
    </row>
    <row r="23" spans="2:10">
      <c r="B23" s="19">
        <v>10</v>
      </c>
      <c r="C23" s="219" t="s">
        <v>195</v>
      </c>
      <c r="D23" s="220"/>
      <c r="E23" s="221"/>
      <c r="F23" s="1" t="s">
        <v>199</v>
      </c>
      <c r="G23" s="7">
        <v>12</v>
      </c>
      <c r="H23" s="7" t="s">
        <v>24</v>
      </c>
      <c r="I23" s="4">
        <v>15</v>
      </c>
      <c r="J23" s="23">
        <f t="shared" si="0"/>
        <v>180</v>
      </c>
    </row>
    <row r="24" spans="2:10">
      <c r="B24" s="19">
        <v>11</v>
      </c>
      <c r="C24" s="8" t="s">
        <v>196</v>
      </c>
      <c r="D24" s="6"/>
      <c r="E24" s="6"/>
      <c r="F24" s="1" t="s">
        <v>199</v>
      </c>
      <c r="G24" s="7">
        <v>10</v>
      </c>
      <c r="H24" s="7" t="s">
        <v>200</v>
      </c>
      <c r="I24" s="4">
        <v>18</v>
      </c>
      <c r="J24" s="23">
        <f t="shared" si="0"/>
        <v>180</v>
      </c>
    </row>
    <row r="25" spans="2:10">
      <c r="B25" s="19">
        <v>12</v>
      </c>
      <c r="C25" s="219" t="s">
        <v>197</v>
      </c>
      <c r="D25" s="220"/>
      <c r="E25" s="221"/>
      <c r="F25" s="1" t="s">
        <v>199</v>
      </c>
      <c r="G25" s="10">
        <v>6</v>
      </c>
      <c r="H25" s="7" t="s">
        <v>24</v>
      </c>
      <c r="I25" s="4">
        <v>17</v>
      </c>
      <c r="J25" s="23">
        <f t="shared" si="0"/>
        <v>102</v>
      </c>
    </row>
    <row r="26" spans="2:10">
      <c r="B26" s="19">
        <v>13</v>
      </c>
      <c r="C26" s="8" t="s">
        <v>198</v>
      </c>
      <c r="D26" s="6"/>
      <c r="E26" s="6"/>
      <c r="F26" s="1" t="s">
        <v>199</v>
      </c>
      <c r="G26" s="7">
        <v>6</v>
      </c>
      <c r="H26" s="7" t="s">
        <v>24</v>
      </c>
      <c r="I26" s="4">
        <v>9</v>
      </c>
      <c r="J26" s="23">
        <f t="shared" si="0"/>
        <v>54</v>
      </c>
    </row>
    <row r="27" spans="2:10">
      <c r="B27" s="19">
        <v>14</v>
      </c>
      <c r="C27" s="219" t="s">
        <v>217</v>
      </c>
      <c r="D27" s="220"/>
      <c r="E27" s="221"/>
      <c r="F27" s="1" t="s">
        <v>199</v>
      </c>
      <c r="G27" s="9">
        <v>2</v>
      </c>
      <c r="H27" s="7" t="s">
        <v>46</v>
      </c>
      <c r="I27" s="4">
        <v>48</v>
      </c>
      <c r="J27" s="23">
        <f t="shared" si="0"/>
        <v>96</v>
      </c>
    </row>
    <row r="28" spans="2:10">
      <c r="B28" s="19">
        <v>15</v>
      </c>
      <c r="C28" s="219" t="s">
        <v>215</v>
      </c>
      <c r="D28" s="220"/>
      <c r="E28" s="221"/>
      <c r="F28" s="1" t="s">
        <v>199</v>
      </c>
      <c r="G28" s="9">
        <v>7</v>
      </c>
      <c r="H28" s="7" t="s">
        <v>216</v>
      </c>
      <c r="I28" s="4">
        <v>54</v>
      </c>
      <c r="J28" s="23">
        <f t="shared" si="0"/>
        <v>378</v>
      </c>
    </row>
    <row r="29" spans="2:10">
      <c r="B29" s="19">
        <v>16</v>
      </c>
      <c r="C29" s="219" t="s">
        <v>218</v>
      </c>
      <c r="D29" s="220"/>
      <c r="E29" s="221"/>
      <c r="F29" s="1" t="s">
        <v>199</v>
      </c>
      <c r="G29" s="9">
        <v>4</v>
      </c>
      <c r="H29" s="7" t="s">
        <v>38</v>
      </c>
      <c r="I29" s="4">
        <v>50</v>
      </c>
      <c r="J29" s="23">
        <f t="shared" si="0"/>
        <v>200</v>
      </c>
    </row>
    <row r="30" spans="2:10">
      <c r="B30" s="19">
        <v>17</v>
      </c>
      <c r="C30" s="219" t="s">
        <v>201</v>
      </c>
      <c r="D30" s="220"/>
      <c r="E30" s="221"/>
      <c r="F30" s="1" t="s">
        <v>199</v>
      </c>
      <c r="G30" s="9">
        <v>2</v>
      </c>
      <c r="H30" s="7" t="s">
        <v>24</v>
      </c>
      <c r="I30" s="4">
        <v>16</v>
      </c>
      <c r="J30" s="23">
        <f t="shared" si="0"/>
        <v>32</v>
      </c>
    </row>
    <row r="31" spans="2:10">
      <c r="B31" s="19">
        <v>18</v>
      </c>
      <c r="C31" s="219" t="s">
        <v>204</v>
      </c>
      <c r="D31" s="220"/>
      <c r="E31" s="221"/>
      <c r="F31" s="1" t="s">
        <v>199</v>
      </c>
      <c r="G31" s="9">
        <v>3</v>
      </c>
      <c r="H31" s="7" t="s">
        <v>38</v>
      </c>
      <c r="I31" s="4">
        <v>18</v>
      </c>
      <c r="J31" s="23">
        <f t="shared" si="0"/>
        <v>54</v>
      </c>
    </row>
    <row r="32" spans="2:10">
      <c r="B32" s="7"/>
      <c r="C32" s="5"/>
      <c r="D32" s="28"/>
      <c r="E32" s="28"/>
      <c r="F32" s="1"/>
      <c r="G32" s="2"/>
      <c r="H32" s="3"/>
      <c r="I32" s="4"/>
      <c r="J32" s="23"/>
    </row>
    <row r="33" spans="2:10">
      <c r="B33" s="29"/>
      <c r="C33" s="30"/>
      <c r="D33" s="30"/>
      <c r="E33" s="30"/>
      <c r="F33" s="30"/>
      <c r="G33" s="31"/>
      <c r="H33" s="32"/>
      <c r="I33" s="33" t="s">
        <v>51</v>
      </c>
      <c r="J33" s="34">
        <f>SUM(J14:J32)</f>
        <v>2093</v>
      </c>
    </row>
    <row r="34" spans="2:10">
      <c r="B34" s="29"/>
      <c r="J34" s="35"/>
    </row>
    <row r="35" spans="2:10">
      <c r="B35" s="36" t="s">
        <v>52</v>
      </c>
      <c r="I35" s="27" t="s">
        <v>184</v>
      </c>
      <c r="J35" s="37">
        <v>0</v>
      </c>
    </row>
    <row r="36" spans="2:10">
      <c r="B36" s="36" t="s">
        <v>53</v>
      </c>
      <c r="I36" s="27" t="s">
        <v>185</v>
      </c>
      <c r="J36" s="37">
        <f>+J33/1.18</f>
        <v>1773.7288135593221</v>
      </c>
    </row>
    <row r="37" spans="2:10">
      <c r="B37" s="36" t="s">
        <v>54</v>
      </c>
      <c r="I37" s="27" t="s">
        <v>186</v>
      </c>
      <c r="J37" s="37">
        <f>+J36*0.18</f>
        <v>319.27118644067798</v>
      </c>
    </row>
    <row r="38" spans="2:10">
      <c r="B38" s="36" t="s">
        <v>225</v>
      </c>
      <c r="I38" s="38" t="s">
        <v>187</v>
      </c>
      <c r="J38" s="39">
        <f>SUM(J35:J37)</f>
        <v>2093</v>
      </c>
    </row>
    <row r="39" spans="2:10">
      <c r="B39" s="41"/>
      <c r="I39" s="49" t="s">
        <v>226</v>
      </c>
      <c r="J39" s="50">
        <v>0</v>
      </c>
    </row>
    <row r="40" spans="2:10">
      <c r="B40" s="36" t="s">
        <v>55</v>
      </c>
      <c r="I40" s="38" t="s">
        <v>227</v>
      </c>
      <c r="J40" s="39">
        <f>+J38-J39</f>
        <v>2093</v>
      </c>
    </row>
    <row r="42" spans="2:10">
      <c r="B42" s="15" t="s">
        <v>56</v>
      </c>
      <c r="C42" s="204" t="s">
        <v>229</v>
      </c>
      <c r="D42" s="205"/>
      <c r="E42" s="15" t="s">
        <v>57</v>
      </c>
      <c r="F42" s="17" t="s">
        <v>228</v>
      </c>
      <c r="G42" s="15" t="s">
        <v>58</v>
      </c>
      <c r="H42" s="211" t="s">
        <v>107</v>
      </c>
      <c r="I42" s="212"/>
      <c r="J42" s="213"/>
    </row>
    <row r="63" spans="9:9">
      <c r="I63" s="40"/>
    </row>
    <row r="64" spans="9:9">
      <c r="I64" s="40"/>
    </row>
  </sheetData>
  <mergeCells count="21">
    <mergeCell ref="G7:J7"/>
    <mergeCell ref="B3:C3"/>
    <mergeCell ref="G4:J4"/>
    <mergeCell ref="B5:D5"/>
    <mergeCell ref="G5:J6"/>
    <mergeCell ref="B6:D6"/>
    <mergeCell ref="H42:J42"/>
    <mergeCell ref="C21:E21"/>
    <mergeCell ref="C22:E22"/>
    <mergeCell ref="C23:E23"/>
    <mergeCell ref="C25:E25"/>
    <mergeCell ref="B10:C11"/>
    <mergeCell ref="E10:F10"/>
    <mergeCell ref="E11:F11"/>
    <mergeCell ref="C13:E13"/>
    <mergeCell ref="C42:D42"/>
    <mergeCell ref="C27:E27"/>
    <mergeCell ref="C28:E28"/>
    <mergeCell ref="C29:E29"/>
    <mergeCell ref="C30:E30"/>
    <mergeCell ref="C31:E31"/>
  </mergeCells>
  <hyperlinks>
    <hyperlink ref="H42" r:id="rId1" xr:uid="{00000000-0004-0000-09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pageSetUpPr fitToPage="1"/>
  </sheetPr>
  <dimension ref="B3:J57"/>
  <sheetViews>
    <sheetView showGridLines="0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25.140625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215" t="s">
        <v>0</v>
      </c>
      <c r="C3" s="215"/>
      <c r="D3" s="11"/>
      <c r="E3" s="11"/>
    </row>
    <row r="4" spans="2:10" ht="42">
      <c r="B4" s="12" t="s">
        <v>1</v>
      </c>
      <c r="C4" s="13"/>
      <c r="D4" s="13"/>
      <c r="E4" s="13"/>
      <c r="G4" s="216" t="s">
        <v>223</v>
      </c>
      <c r="H4" s="216"/>
      <c r="I4" s="216"/>
      <c r="J4" s="216"/>
    </row>
    <row r="5" spans="2:10">
      <c r="B5" s="217" t="s">
        <v>2</v>
      </c>
      <c r="C5" s="217"/>
      <c r="D5" s="217"/>
      <c r="E5" s="14"/>
      <c r="G5" s="218" t="s">
        <v>222</v>
      </c>
      <c r="H5" s="218"/>
      <c r="I5" s="218"/>
      <c r="J5" s="218"/>
    </row>
    <row r="6" spans="2:10">
      <c r="B6" s="217" t="s">
        <v>3</v>
      </c>
      <c r="C6" s="217"/>
      <c r="D6" s="217"/>
      <c r="E6" s="14"/>
      <c r="G6" s="218"/>
      <c r="H6" s="218"/>
      <c r="I6" s="218"/>
      <c r="J6" s="218"/>
    </row>
    <row r="7" spans="2:10">
      <c r="G7" s="214"/>
      <c r="H7" s="214"/>
      <c r="I7" s="214"/>
      <c r="J7" s="214"/>
    </row>
    <row r="10" spans="2:10">
      <c r="B10" s="207" t="s">
        <v>4</v>
      </c>
      <c r="C10" s="207"/>
      <c r="D10" s="15" t="s">
        <v>5</v>
      </c>
      <c r="E10" s="204">
        <v>20600581768</v>
      </c>
      <c r="F10" s="205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207"/>
      <c r="C11" s="207"/>
      <c r="D11" s="15" t="s">
        <v>8</v>
      </c>
      <c r="E11" s="204" t="s">
        <v>9</v>
      </c>
      <c r="F11" s="205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208" t="s">
        <v>15</v>
      </c>
      <c r="D13" s="209"/>
      <c r="E13" s="210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219" t="s">
        <v>232</v>
      </c>
      <c r="D14" s="220"/>
      <c r="E14" s="221"/>
      <c r="F14" s="1" t="s">
        <v>206</v>
      </c>
      <c r="G14" s="9">
        <v>4</v>
      </c>
      <c r="H14" s="7" t="s">
        <v>24</v>
      </c>
      <c r="I14" s="4">
        <v>8</v>
      </c>
      <c r="J14" s="23">
        <f t="shared" ref="J14:J24" si="0">+I14*G14</f>
        <v>32</v>
      </c>
    </row>
    <row r="15" spans="2:10">
      <c r="B15" s="19">
        <v>2</v>
      </c>
      <c r="C15" s="219" t="s">
        <v>209</v>
      </c>
      <c r="D15" s="220"/>
      <c r="E15" s="221"/>
      <c r="F15" s="1" t="s">
        <v>206</v>
      </c>
      <c r="G15" s="9">
        <v>2</v>
      </c>
      <c r="H15" s="7" t="s">
        <v>38</v>
      </c>
      <c r="I15" s="4">
        <v>22</v>
      </c>
      <c r="J15" s="23">
        <f t="shared" si="0"/>
        <v>44</v>
      </c>
    </row>
    <row r="16" spans="2:10">
      <c r="B16" s="19">
        <v>3</v>
      </c>
      <c r="C16" s="222" t="s">
        <v>210</v>
      </c>
      <c r="D16" s="223"/>
      <c r="E16" s="224"/>
      <c r="F16" s="1" t="s">
        <v>206</v>
      </c>
      <c r="G16" s="9">
        <v>2</v>
      </c>
      <c r="H16" s="7" t="s">
        <v>38</v>
      </c>
      <c r="I16" s="4">
        <v>30</v>
      </c>
      <c r="J16" s="23">
        <f t="shared" si="0"/>
        <v>60</v>
      </c>
    </row>
    <row r="17" spans="2:10">
      <c r="B17" s="19">
        <v>4</v>
      </c>
      <c r="C17" s="222" t="s">
        <v>212</v>
      </c>
      <c r="D17" s="223"/>
      <c r="E17" s="224"/>
      <c r="F17" s="1" t="s">
        <v>206</v>
      </c>
      <c r="G17" s="9">
        <v>2</v>
      </c>
      <c r="H17" s="7" t="s">
        <v>24</v>
      </c>
      <c r="I17" s="4">
        <v>30</v>
      </c>
      <c r="J17" s="23">
        <f t="shared" si="0"/>
        <v>60</v>
      </c>
    </row>
    <row r="18" spans="2:10">
      <c r="B18" s="19">
        <v>5</v>
      </c>
      <c r="C18" s="219" t="s">
        <v>211</v>
      </c>
      <c r="D18" s="220"/>
      <c r="E18" s="221"/>
      <c r="F18" s="1" t="s">
        <v>206</v>
      </c>
      <c r="G18" s="9">
        <v>2</v>
      </c>
      <c r="H18" s="7" t="s">
        <v>24</v>
      </c>
      <c r="I18" s="4">
        <v>35</v>
      </c>
      <c r="J18" s="23">
        <f t="shared" si="0"/>
        <v>70</v>
      </c>
    </row>
    <row r="19" spans="2:10">
      <c r="B19" s="19">
        <v>6</v>
      </c>
      <c r="C19" s="219" t="s">
        <v>202</v>
      </c>
      <c r="D19" s="220"/>
      <c r="E19" s="221"/>
      <c r="F19" s="1" t="s">
        <v>206</v>
      </c>
      <c r="G19" s="9">
        <v>2</v>
      </c>
      <c r="H19" s="7" t="s">
        <v>24</v>
      </c>
      <c r="I19" s="4">
        <v>20</v>
      </c>
      <c r="J19" s="23">
        <f t="shared" si="0"/>
        <v>40</v>
      </c>
    </row>
    <row r="20" spans="2:10">
      <c r="B20" s="19">
        <v>7</v>
      </c>
      <c r="C20" s="219" t="s">
        <v>203</v>
      </c>
      <c r="D20" s="220"/>
      <c r="E20" s="221"/>
      <c r="F20" s="1" t="s">
        <v>206</v>
      </c>
      <c r="G20" s="9">
        <v>2</v>
      </c>
      <c r="H20" s="7" t="s">
        <v>24</v>
      </c>
      <c r="I20" s="4">
        <v>35</v>
      </c>
      <c r="J20" s="23">
        <f t="shared" si="0"/>
        <v>70</v>
      </c>
    </row>
    <row r="21" spans="2:10">
      <c r="B21" s="19">
        <v>8</v>
      </c>
      <c r="C21" s="219" t="s">
        <v>233</v>
      </c>
      <c r="D21" s="220"/>
      <c r="E21" s="221"/>
      <c r="F21" s="1" t="s">
        <v>206</v>
      </c>
      <c r="G21" s="7">
        <v>10</v>
      </c>
      <c r="H21" s="7" t="s">
        <v>24</v>
      </c>
      <c r="I21" s="4">
        <v>15</v>
      </c>
      <c r="J21" s="23">
        <f t="shared" si="0"/>
        <v>150</v>
      </c>
    </row>
    <row r="22" spans="2:10">
      <c r="B22" s="19">
        <v>9</v>
      </c>
      <c r="C22" s="219" t="s">
        <v>213</v>
      </c>
      <c r="D22" s="220"/>
      <c r="E22" s="221"/>
      <c r="F22" s="1" t="s">
        <v>206</v>
      </c>
      <c r="G22" s="7">
        <v>2</v>
      </c>
      <c r="H22" s="7" t="s">
        <v>38</v>
      </c>
      <c r="I22" s="4">
        <v>7.5</v>
      </c>
      <c r="J22" s="23">
        <f t="shared" si="0"/>
        <v>15</v>
      </c>
    </row>
    <row r="23" spans="2:10">
      <c r="B23" s="19">
        <v>10</v>
      </c>
      <c r="C23" s="219" t="s">
        <v>205</v>
      </c>
      <c r="D23" s="220"/>
      <c r="E23" s="221"/>
      <c r="F23" s="1" t="s">
        <v>206</v>
      </c>
      <c r="G23" s="7">
        <v>5</v>
      </c>
      <c r="H23" s="7" t="s">
        <v>38</v>
      </c>
      <c r="I23" s="4">
        <v>1.5</v>
      </c>
      <c r="J23" s="23">
        <f t="shared" si="0"/>
        <v>7.5</v>
      </c>
    </row>
    <row r="24" spans="2:10">
      <c r="B24" s="19">
        <v>11</v>
      </c>
      <c r="C24" s="219" t="s">
        <v>214</v>
      </c>
      <c r="D24" s="220"/>
      <c r="E24" s="221"/>
      <c r="F24" s="1" t="s">
        <v>206</v>
      </c>
      <c r="G24" s="7">
        <v>4</v>
      </c>
      <c r="H24" s="7" t="s">
        <v>38</v>
      </c>
      <c r="I24" s="4">
        <v>5</v>
      </c>
      <c r="J24" s="23">
        <f t="shared" si="0"/>
        <v>20</v>
      </c>
    </row>
    <row r="25" spans="2:10">
      <c r="B25" s="7"/>
      <c r="C25" s="5"/>
      <c r="D25" s="28"/>
      <c r="E25" s="28"/>
      <c r="F25" s="1"/>
      <c r="G25" s="2"/>
      <c r="H25" s="3"/>
      <c r="I25" s="4"/>
      <c r="J25" s="23"/>
    </row>
    <row r="26" spans="2:10">
      <c r="B26" s="29"/>
      <c r="C26" s="30"/>
      <c r="D26" s="30"/>
      <c r="E26" s="30"/>
      <c r="F26" s="30"/>
      <c r="G26" s="31"/>
      <c r="H26" s="32"/>
      <c r="I26" s="33" t="s">
        <v>51</v>
      </c>
      <c r="J26" s="34">
        <f>SUM(J14:J25)</f>
        <v>568.5</v>
      </c>
    </row>
    <row r="27" spans="2:10">
      <c r="B27" s="29"/>
      <c r="J27" s="35"/>
    </row>
    <row r="28" spans="2:10">
      <c r="B28" s="36" t="s">
        <v>52</v>
      </c>
      <c r="I28" s="27" t="s">
        <v>184</v>
      </c>
      <c r="J28" s="37">
        <v>0</v>
      </c>
    </row>
    <row r="29" spans="2:10">
      <c r="B29" s="36" t="s">
        <v>53</v>
      </c>
      <c r="I29" s="27" t="s">
        <v>185</v>
      </c>
      <c r="J29" s="37">
        <f>+J26/1.18</f>
        <v>481.77966101694921</v>
      </c>
    </row>
    <row r="30" spans="2:10">
      <c r="B30" s="36" t="s">
        <v>54</v>
      </c>
      <c r="I30" s="27" t="s">
        <v>186</v>
      </c>
      <c r="J30" s="37">
        <f>+J29*0.18</f>
        <v>86.720338983050851</v>
      </c>
    </row>
    <row r="31" spans="2:10">
      <c r="B31" s="36" t="s">
        <v>225</v>
      </c>
      <c r="I31" s="38" t="s">
        <v>187</v>
      </c>
      <c r="J31" s="39">
        <f>SUM(J28:J30)</f>
        <v>568.5</v>
      </c>
    </row>
    <row r="32" spans="2:10">
      <c r="B32" s="41"/>
      <c r="I32" s="49" t="s">
        <v>226</v>
      </c>
      <c r="J32" s="50">
        <v>0</v>
      </c>
    </row>
    <row r="33" spans="2:10">
      <c r="B33" s="36" t="s">
        <v>55</v>
      </c>
      <c r="I33" s="38" t="s">
        <v>227</v>
      </c>
      <c r="J33" s="39">
        <f>+J31-J32</f>
        <v>568.5</v>
      </c>
    </row>
    <row r="35" spans="2:10">
      <c r="B35" s="15" t="s">
        <v>56</v>
      </c>
      <c r="C35" s="204" t="s">
        <v>229</v>
      </c>
      <c r="D35" s="205"/>
      <c r="E35" s="15" t="s">
        <v>57</v>
      </c>
      <c r="F35" s="17" t="s">
        <v>228</v>
      </c>
      <c r="G35" s="15" t="s">
        <v>58</v>
      </c>
      <c r="H35" s="211" t="s">
        <v>107</v>
      </c>
      <c r="I35" s="212"/>
      <c r="J35" s="213"/>
    </row>
    <row r="56" spans="9:9">
      <c r="I56" s="40"/>
    </row>
    <row r="57" spans="9:9">
      <c r="I57" s="40"/>
    </row>
  </sheetData>
  <mergeCells count="23">
    <mergeCell ref="G7:J7"/>
    <mergeCell ref="B3:C3"/>
    <mergeCell ref="G4:J4"/>
    <mergeCell ref="B5:D5"/>
    <mergeCell ref="G5:J6"/>
    <mergeCell ref="B6:D6"/>
    <mergeCell ref="B10:C11"/>
    <mergeCell ref="E10:F10"/>
    <mergeCell ref="E11:F11"/>
    <mergeCell ref="C13:E13"/>
    <mergeCell ref="C21:E21"/>
    <mergeCell ref="C35:D35"/>
    <mergeCell ref="H35:J35"/>
    <mergeCell ref="C14:E14"/>
    <mergeCell ref="C15:E15"/>
    <mergeCell ref="C16:E16"/>
    <mergeCell ref="C18:E18"/>
    <mergeCell ref="C19:E19"/>
    <mergeCell ref="C20:E20"/>
    <mergeCell ref="C17:E17"/>
    <mergeCell ref="C23:E23"/>
    <mergeCell ref="C24:E24"/>
    <mergeCell ref="C22:E22"/>
  </mergeCells>
  <hyperlinks>
    <hyperlink ref="H35" r:id="rId1" xr:uid="{00000000-0004-0000-0A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6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viveres OC 123 230819</vt:lpstr>
      <vt:lpstr>viveres OC 212</vt:lpstr>
      <vt:lpstr>oc proy viveres</vt:lpstr>
      <vt:lpstr>oc proy viveres agua</vt:lpstr>
      <vt:lpstr>oc proy viveres limpieza</vt:lpstr>
      <vt:lpstr>oc proy viveres menajeria</vt:lpstr>
      <vt:lpstr>'oc proy viveres'!Títulos_a_imprimir</vt:lpstr>
      <vt:lpstr>'oc proy viveres agua'!Títulos_a_imprimir</vt:lpstr>
      <vt:lpstr>'oc proy viveres limpieza'!Títulos_a_imprimir</vt:lpstr>
      <vt:lpstr>'oc proy viveres menajeria'!Títulos_a_imprimir</vt:lpstr>
      <vt:lpstr>'viveres OC 123 230819'!Títulos_a_imprimir</vt:lpstr>
      <vt:lpstr>'viveres OC 212'!Títulos_a_imprimir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Segundo Polo Campos</dc:creator>
  <cp:lastModifiedBy>Roger Angel</cp:lastModifiedBy>
  <cp:lastPrinted>2020-01-27T15:47:38Z</cp:lastPrinted>
  <dcterms:created xsi:type="dcterms:W3CDTF">2018-10-22T14:50:51Z</dcterms:created>
  <dcterms:modified xsi:type="dcterms:W3CDTF">2020-09-17T21:38:20Z</dcterms:modified>
</cp:coreProperties>
</file>