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gundo Polo\pp\Prov ROSESA\Requerimiento 2020\"/>
    </mc:Choice>
  </mc:AlternateContent>
  <xr:revisionPtr revIDLastSave="0" documentId="13_ncr:1_{66292BEB-9237-4911-87EF-0924D01ED8B2}" xr6:coauthVersionLast="45" xr6:coauthVersionMax="45" xr10:uidLastSave="{00000000-0000-0000-0000-000000000000}"/>
  <bookViews>
    <workbookView xWindow="-120" yWindow="-120" windowWidth="20730" windowHeight="11160" tabRatio="788" firstSheet="1" activeTab="1" xr2:uid="{00000000-000D-0000-FFFF-FFFF00000000}"/>
  </bookViews>
  <sheets>
    <sheet name="viveres OC 123 230819" sheetId="39" state="hidden" r:id="rId1"/>
    <sheet name="viveres OC 194" sheetId="48" r:id="rId2"/>
    <sheet name="oc proy viveres" sheetId="13" state="hidden" r:id="rId3"/>
    <sheet name="oc proy viveres agua" sheetId="14" state="hidden" r:id="rId4"/>
    <sheet name="oc proy viveres limpieza" sheetId="15" state="hidden" r:id="rId5"/>
    <sheet name="oc proy viveres menajeria" sheetId="17" state="hidden" r:id="rId6"/>
  </sheets>
  <definedNames>
    <definedName name="_xlnm.Print_Titles" localSheetId="2">'oc proy viveres'!$1:$13</definedName>
    <definedName name="_xlnm.Print_Titles" localSheetId="3">'oc proy viveres agua'!$1:$13</definedName>
    <definedName name="_xlnm.Print_Titles" localSheetId="4">'oc proy viveres limpieza'!$1:$13</definedName>
    <definedName name="_xlnm.Print_Titles" localSheetId="5">'oc proy viveres menajeria'!$1:$13</definedName>
    <definedName name="_xlnm.Print_Titles" localSheetId="0">'viveres OC 123 230819'!$1:$13</definedName>
    <definedName name="_xlnm.Print_Titles" localSheetId="1">'viveres OC 194'!$1:$13</definedName>
  </definedNames>
  <calcPr calcId="191029"/>
</workbook>
</file>

<file path=xl/calcChain.xml><?xml version="1.0" encoding="utf-8"?>
<calcChain xmlns="http://schemas.openxmlformats.org/spreadsheetml/2006/main">
  <c r="J28" i="48" l="1"/>
  <c r="J17" i="48"/>
  <c r="J18" i="48" l="1"/>
  <c r="J16" i="48"/>
  <c r="J25" i="48"/>
  <c r="J20" i="48"/>
  <c r="J29" i="48"/>
  <c r="J22" i="48"/>
  <c r="J27" i="48"/>
  <c r="J15" i="48" l="1"/>
  <c r="J14" i="48"/>
  <c r="J23" i="48" l="1"/>
  <c r="J21" i="48"/>
  <c r="J26" i="48" l="1"/>
  <c r="J24" i="48"/>
  <c r="J19" i="48"/>
  <c r="J31" i="48" l="1"/>
  <c r="J33" i="48" s="1"/>
  <c r="J38" i="39" l="1"/>
  <c r="J68" i="39"/>
  <c r="J66" i="39"/>
  <c r="J65" i="39"/>
  <c r="J64" i="39"/>
  <c r="J63" i="39"/>
  <c r="J62" i="39"/>
  <c r="J61" i="39"/>
  <c r="J60" i="39"/>
  <c r="J59" i="39"/>
  <c r="J58" i="39"/>
  <c r="J56" i="39"/>
  <c r="J55" i="39"/>
  <c r="J54" i="39"/>
  <c r="J52" i="39"/>
  <c r="J51" i="39"/>
  <c r="J49" i="39"/>
  <c r="J48" i="39"/>
  <c r="J47" i="39"/>
  <c r="J46" i="39"/>
  <c r="J45" i="39"/>
  <c r="J43" i="39"/>
  <c r="J42" i="39"/>
  <c r="J41" i="39"/>
  <c r="J40" i="39"/>
  <c r="J39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4" i="39"/>
  <c r="J23" i="39"/>
  <c r="J22" i="39"/>
  <c r="J21" i="39"/>
  <c r="J19" i="39"/>
  <c r="J17" i="39"/>
  <c r="J16" i="39"/>
  <c r="J15" i="39"/>
  <c r="J72" i="39" l="1"/>
  <c r="J14" i="39"/>
  <c r="J70" i="39" l="1"/>
  <c r="K70" i="39" s="1"/>
  <c r="J73" i="39" l="1"/>
  <c r="J74" i="39" s="1"/>
  <c r="J75" i="39" l="1"/>
  <c r="J197" i="13" l="1"/>
  <c r="J196" i="13"/>
  <c r="J195" i="13"/>
  <c r="J194" i="13"/>
  <c r="J193" i="13"/>
  <c r="J184" i="13"/>
  <c r="J183" i="13"/>
  <c r="J182" i="13"/>
  <c r="J181" i="13"/>
  <c r="J180" i="13"/>
  <c r="J179" i="13"/>
  <c r="J178" i="13"/>
  <c r="J177" i="13"/>
  <c r="J175" i="13"/>
  <c r="J174" i="13"/>
  <c r="J173" i="13"/>
  <c r="J172" i="13"/>
  <c r="J171" i="13"/>
  <c r="J170" i="13"/>
  <c r="J169" i="13"/>
  <c r="J168" i="13"/>
  <c r="J132" i="13"/>
  <c r="J131" i="13"/>
  <c r="J130" i="13"/>
  <c r="J129" i="13"/>
  <c r="J128" i="13"/>
  <c r="J126" i="13"/>
  <c r="J125" i="13"/>
  <c r="J124" i="13"/>
  <c r="J121" i="13"/>
  <c r="J117" i="13"/>
  <c r="J116" i="13"/>
  <c r="J112" i="13"/>
  <c r="J110" i="13"/>
  <c r="J109" i="13"/>
  <c r="J95" i="13"/>
  <c r="J96" i="13"/>
  <c r="J94" i="13"/>
  <c r="J93" i="13"/>
  <c r="J57" i="13"/>
  <c r="J56" i="13"/>
  <c r="J55" i="13"/>
  <c r="J30" i="13"/>
  <c r="J29" i="13"/>
  <c r="J24" i="17" l="1"/>
  <c r="J23" i="17"/>
  <c r="J22" i="17"/>
  <c r="J21" i="17"/>
  <c r="J20" i="17"/>
  <c r="J19" i="17"/>
  <c r="J18" i="17"/>
  <c r="J17" i="17"/>
  <c r="J16" i="17"/>
  <c r="J15" i="17"/>
  <c r="J14" i="17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26" i="17" l="1"/>
  <c r="J29" i="17" s="1"/>
  <c r="J30" i="17" s="1"/>
  <c r="J31" i="17" s="1"/>
  <c r="J33" i="17" s="1"/>
  <c r="J33" i="15"/>
  <c r="J36" i="15" s="1"/>
  <c r="J37" i="15" l="1"/>
  <c r="J38" i="15" l="1"/>
  <c r="J40" i="15" s="1"/>
  <c r="J15" i="14" l="1"/>
  <c r="J14" i="14"/>
  <c r="J198" i="13"/>
  <c r="J192" i="13"/>
  <c r="J191" i="13"/>
  <c r="J190" i="13"/>
  <c r="J189" i="13"/>
  <c r="J188" i="13"/>
  <c r="J187" i="13"/>
  <c r="J186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27" i="13"/>
  <c r="J123" i="13"/>
  <c r="J120" i="13"/>
  <c r="J119" i="13"/>
  <c r="J115" i="13"/>
  <c r="J114" i="13"/>
  <c r="I113" i="13"/>
  <c r="J113" i="13" s="1"/>
  <c r="J108" i="13"/>
  <c r="J107" i="13"/>
  <c r="J106" i="13"/>
  <c r="J105" i="13"/>
  <c r="J104" i="13"/>
  <c r="J103" i="13"/>
  <c r="J102" i="13"/>
  <c r="J101" i="13"/>
  <c r="J100" i="13"/>
  <c r="J98" i="13"/>
  <c r="J97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I68" i="13"/>
  <c r="J68" i="13" s="1"/>
  <c r="J67" i="13"/>
  <c r="J66" i="13"/>
  <c r="J65" i="13"/>
  <c r="J64" i="13"/>
  <c r="J63" i="13"/>
  <c r="J62" i="13"/>
  <c r="J61" i="13"/>
  <c r="J60" i="13"/>
  <c r="J59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202" i="13" l="1"/>
  <c r="J206" i="13"/>
  <c r="J17" i="14"/>
  <c r="J200" i="13"/>
  <c r="J20" i="14" l="1"/>
  <c r="J21" i="14" s="1"/>
  <c r="J203" i="13"/>
  <c r="J204" i="13" s="1"/>
  <c r="J22" i="14" l="1"/>
  <c r="J24" i="14" s="1"/>
  <c r="J205" i="13"/>
  <c r="J207" i="13" s="1"/>
</calcChain>
</file>

<file path=xl/sharedStrings.xml><?xml version="1.0" encoding="utf-8"?>
<sst xmlns="http://schemas.openxmlformats.org/spreadsheetml/2006/main" count="1287" uniqueCount="377">
  <si>
    <t xml:space="preserve">  PROVEEDURIA</t>
  </si>
  <si>
    <t>ROSESA</t>
  </si>
  <si>
    <t>DE: SEGUNDO ROGER POLO CAMPOS</t>
  </si>
  <si>
    <t>RUC N° 10401415225</t>
  </si>
  <si>
    <t>PUERTOS DEL PACIFICO SA</t>
  </si>
  <si>
    <t>RUC</t>
  </si>
  <si>
    <t>CONTACTO</t>
  </si>
  <si>
    <t>FECHA</t>
  </si>
  <si>
    <t>TELEFONO</t>
  </si>
  <si>
    <t>(01) 429-7594</t>
  </si>
  <si>
    <t>LOCAL</t>
  </si>
  <si>
    <t>Muelle</t>
  </si>
  <si>
    <t>MONEDA</t>
  </si>
  <si>
    <t>SOLES</t>
  </si>
  <si>
    <t xml:space="preserve">ITEM </t>
  </si>
  <si>
    <t>DESCRIPCIÓN DEL MATERIAL</t>
  </si>
  <si>
    <t>TIPO DE VIVERES</t>
  </si>
  <si>
    <t>CANTIDAD</t>
  </si>
  <si>
    <t>U.M.</t>
  </si>
  <si>
    <t>VALOR  VENTA</t>
  </si>
  <si>
    <t>TOTAL S/</t>
  </si>
  <si>
    <t>CARNES</t>
  </si>
  <si>
    <t>Kg</t>
  </si>
  <si>
    <t>20</t>
  </si>
  <si>
    <t>Und</t>
  </si>
  <si>
    <t>30</t>
  </si>
  <si>
    <t>PLATANO DE SEDA</t>
  </si>
  <si>
    <t>FRUTAS</t>
  </si>
  <si>
    <t>10</t>
  </si>
  <si>
    <t>SANDIA</t>
  </si>
  <si>
    <t>PEPINILLO</t>
  </si>
  <si>
    <t>VERDURAS</t>
  </si>
  <si>
    <t>APIO</t>
  </si>
  <si>
    <t>4</t>
  </si>
  <si>
    <t>Atado</t>
  </si>
  <si>
    <t>40</t>
  </si>
  <si>
    <t>EMBUTIDOS</t>
  </si>
  <si>
    <t>2</t>
  </si>
  <si>
    <t>Pqt</t>
  </si>
  <si>
    <t>Lt</t>
  </si>
  <si>
    <t>8</t>
  </si>
  <si>
    <t>ABARROTES</t>
  </si>
  <si>
    <t>PASAS</t>
  </si>
  <si>
    <t>3</t>
  </si>
  <si>
    <t>1</t>
  </si>
  <si>
    <t>Saco</t>
  </si>
  <si>
    <t>Caja</t>
  </si>
  <si>
    <t>Bolsa</t>
  </si>
  <si>
    <t>50</t>
  </si>
  <si>
    <t>5</t>
  </si>
  <si>
    <t>6</t>
  </si>
  <si>
    <t xml:space="preserve">TOTAL </t>
  </si>
  <si>
    <t>Lugar de Entrega: Calle Carlos Concha N° 113 - Callao</t>
  </si>
  <si>
    <t>Despacho: 48 horas aprobada la cotización</t>
  </si>
  <si>
    <t>Forma de Pago: CREDITO 30 DIAS</t>
  </si>
  <si>
    <t xml:space="preserve">Cta Cte BCP MN   192-170689-280-40 </t>
  </si>
  <si>
    <t>VENDEDOR</t>
  </si>
  <si>
    <t>Celular</t>
  </si>
  <si>
    <t>e-mail</t>
  </si>
  <si>
    <t>100</t>
  </si>
  <si>
    <t>15</t>
  </si>
  <si>
    <t>CHULETA DE CHANCHO</t>
  </si>
  <si>
    <t>COSTILLA DE RES</t>
  </si>
  <si>
    <t>MANDARINA</t>
  </si>
  <si>
    <t>MARACUYA</t>
  </si>
  <si>
    <t>GRANADILLA</t>
  </si>
  <si>
    <t>UVA MORADA</t>
  </si>
  <si>
    <t>PERA</t>
  </si>
  <si>
    <t>MELOCOTON</t>
  </si>
  <si>
    <t>MELON</t>
  </si>
  <si>
    <t>70</t>
  </si>
  <si>
    <t>CEBOLLA</t>
  </si>
  <si>
    <t>ZANAHORIA</t>
  </si>
  <si>
    <t>TOMATE</t>
  </si>
  <si>
    <t>CHOCLO</t>
  </si>
  <si>
    <t>AJO PELADO</t>
  </si>
  <si>
    <t>CEBOLLA CHINA</t>
  </si>
  <si>
    <t>PORO</t>
  </si>
  <si>
    <t>CULANTRO</t>
  </si>
  <si>
    <t>AJI LIMO</t>
  </si>
  <si>
    <t>ALBACA</t>
  </si>
  <si>
    <t>ESPINACA</t>
  </si>
  <si>
    <t>KION</t>
  </si>
  <si>
    <t>HUACATAY</t>
  </si>
  <si>
    <t>Plancha</t>
  </si>
  <si>
    <t>Tambor</t>
  </si>
  <si>
    <t>AZUCAR SAN JACINTO X 50 KG</t>
  </si>
  <si>
    <t>Lata</t>
  </si>
  <si>
    <t>AJINOMOTO</t>
  </si>
  <si>
    <t>POLLO FRESCO ( 2.4 KG )</t>
  </si>
  <si>
    <t>CHURRASCO - PARRILLA</t>
  </si>
  <si>
    <t>BISTECK</t>
  </si>
  <si>
    <t>MONDONGO IMPORTADO</t>
  </si>
  <si>
    <t>PATA DE RES TROZADA</t>
  </si>
  <si>
    <t>CORAZON - PARRILLA</t>
  </si>
  <si>
    <t>COSTILLA DE CHANCHO</t>
  </si>
  <si>
    <t>PAPAYA</t>
  </si>
  <si>
    <t>PLATANO VERDE</t>
  </si>
  <si>
    <t>UVA VERDE</t>
  </si>
  <si>
    <t>200</t>
  </si>
  <si>
    <t>NARANJA PARA JUGO</t>
  </si>
  <si>
    <t>PLATANO DE LA ISLA</t>
  </si>
  <si>
    <t>PAPA BLANCA</t>
  </si>
  <si>
    <t>ZAPALLO MACRE</t>
  </si>
  <si>
    <t>AJI ESCABECHE</t>
  </si>
  <si>
    <t>LECHUGA ARREPOLLADA</t>
  </si>
  <si>
    <t>SALSA DE OSTION</t>
  </si>
  <si>
    <t>proveeduriarosesa@gmail.com</t>
  </si>
  <si>
    <t>PATO FRESCO</t>
  </si>
  <si>
    <t>LIMON ( 30 KG )</t>
  </si>
  <si>
    <t>HUEVOS LA CALERA</t>
  </si>
  <si>
    <t>PAN BLANCO UNION</t>
  </si>
  <si>
    <t>PAN INTEGRAL UNION</t>
  </si>
  <si>
    <t>MORTADELA LAMINADA CERDEÑA</t>
  </si>
  <si>
    <t>HOT DOG CERDEÑA</t>
  </si>
  <si>
    <t>QUESO FRESCO BONLE</t>
  </si>
  <si>
    <t>ARROZ EL GRAN CHALAN X 50 KG</t>
  </si>
  <si>
    <t>LECHE EVAPORADA GLORIA</t>
  </si>
  <si>
    <t>MERMELADA BARRIL TIMONEL</t>
  </si>
  <si>
    <t>DURAZNO TIMONEL</t>
  </si>
  <si>
    <t>CAIGUA</t>
  </si>
  <si>
    <t>LOMO FINO</t>
  </si>
  <si>
    <t>ASADO RUSO</t>
  </si>
  <si>
    <t>PALTA FUERTE</t>
  </si>
  <si>
    <t>FRESA EMBASADA</t>
  </si>
  <si>
    <t>NARANJA HUANDO</t>
  </si>
  <si>
    <t>PIÑA GOLDEN</t>
  </si>
  <si>
    <t>MANGO</t>
  </si>
  <si>
    <t>GALLINA FRESCA CRIOLLA</t>
  </si>
  <si>
    <t>HABAS FRESCAS</t>
  </si>
  <si>
    <t>CAMOTE AMARILLO</t>
  </si>
  <si>
    <t>FRIJOL VAINITA</t>
  </si>
  <si>
    <t>BROCOLI</t>
  </si>
  <si>
    <t>COLIFLOR</t>
  </si>
  <si>
    <t>LECHUGA AMERICANA</t>
  </si>
  <si>
    <t>JUGO SURTIDO DE CAJA GLORIA</t>
  </si>
  <si>
    <t>QUESO MANTECOSO</t>
  </si>
  <si>
    <t>BEBIDAS</t>
  </si>
  <si>
    <t>PAN-GALLETAS</t>
  </si>
  <si>
    <t>GUINDONDES</t>
  </si>
  <si>
    <t>MAIZ CANCHA SERRANA</t>
  </si>
  <si>
    <t>36</t>
  </si>
  <si>
    <t>PANQUITA SIBARITA</t>
  </si>
  <si>
    <t>MANI TOSTADO S/SAL</t>
  </si>
  <si>
    <t>PECANA PELADA</t>
  </si>
  <si>
    <t>AZUCAR  BLANCA</t>
  </si>
  <si>
    <t>SUSTANCIA DE PESCADO</t>
  </si>
  <si>
    <t>LACTEOS</t>
  </si>
  <si>
    <t>CACHEMA</t>
  </si>
  <si>
    <t>MIXTURA DE MARISCOS</t>
  </si>
  <si>
    <t>CANGREJO MORADO</t>
  </si>
  <si>
    <t>PESCADO-MARISCO</t>
  </si>
  <si>
    <t>7</t>
  </si>
  <si>
    <t>PULPO</t>
  </si>
  <si>
    <t xml:space="preserve">CORDERO </t>
  </si>
  <si>
    <t xml:space="preserve">CARNE DE CHANCHO SIN HUESO </t>
  </si>
  <si>
    <t>CARAMBOLA</t>
  </si>
  <si>
    <t>MAIZ MORADO</t>
  </si>
  <si>
    <t>MANZANA DE AGUA</t>
  </si>
  <si>
    <t>RABANO</t>
  </si>
  <si>
    <t>BETERRAGA</t>
  </si>
  <si>
    <t>CHICHARON DE PRENSA</t>
  </si>
  <si>
    <t>JAMON LAMINADA CERDEÑA</t>
  </si>
  <si>
    <t>TOCINO LAMINADO</t>
  </si>
  <si>
    <t>QUESO AMARILLO LAMINADO</t>
  </si>
  <si>
    <t>QUESO PARIA</t>
  </si>
  <si>
    <t xml:space="preserve">MILO LATA </t>
  </si>
  <si>
    <t xml:space="preserve">NESCAFE TRADICION </t>
  </si>
  <si>
    <t>ALBERJA PARTIDA</t>
  </si>
  <si>
    <t>MOSTANZA 1KG</t>
  </si>
  <si>
    <t>FILETE ATUN</t>
  </si>
  <si>
    <t>CALDO DE GALLINA</t>
  </si>
  <si>
    <t xml:space="preserve">CALDO DE CARNE </t>
  </si>
  <si>
    <t>AJI PANCA</t>
  </si>
  <si>
    <t>MAYONESA KG</t>
  </si>
  <si>
    <t>CHUÑO</t>
  </si>
  <si>
    <t>MOTE</t>
  </si>
  <si>
    <t>HARINA PREPARADA ( FAVORITA )</t>
  </si>
  <si>
    <t>SAL</t>
  </si>
  <si>
    <t>SALSA DE TOMATE POMAROLA</t>
  </si>
  <si>
    <t>SEMOLA INCA</t>
  </si>
  <si>
    <t>LENTEJA PARDA</t>
  </si>
  <si>
    <t>CHITA</t>
  </si>
  <si>
    <t>CABRILLA MEDIANA</t>
  </si>
  <si>
    <t>No Gravado</t>
  </si>
  <si>
    <t>Gravado</t>
  </si>
  <si>
    <t>IGV</t>
  </si>
  <si>
    <t>Total</t>
  </si>
  <si>
    <t>AYUDIN EN POTE</t>
  </si>
  <si>
    <t>BOLSAS DE BASURA GRANDES</t>
  </si>
  <si>
    <t>CARRETE DE BOLSAS TRANSPARENTES GRANDES</t>
  </si>
  <si>
    <t>CARRETE DE BOLSAS TRANSPARENTES MEDIANAS</t>
  </si>
  <si>
    <t>JABONES GRANDES  SURTIDO</t>
  </si>
  <si>
    <t>LEJIA</t>
  </si>
  <si>
    <t>LIMPIATODO</t>
  </si>
  <si>
    <t>MATAMOSCAS</t>
  </si>
  <si>
    <t>PAPEL HIGIENICO</t>
  </si>
  <si>
    <t>TRAPEADORES</t>
  </si>
  <si>
    <t>AMBIENTADORES</t>
  </si>
  <si>
    <t>LIMPIEZA</t>
  </si>
  <si>
    <t>Planchas</t>
  </si>
  <si>
    <t xml:space="preserve">ESCOBAS DE PLASTICO </t>
  </si>
  <si>
    <t>GORRO PARA COCINERO</t>
  </si>
  <si>
    <t xml:space="preserve">MANDILES PARA COCINA </t>
  </si>
  <si>
    <t xml:space="preserve">TRAPOS AMARILLOS </t>
  </si>
  <si>
    <t>PALOS DE DIENTES</t>
  </si>
  <si>
    <t>MENAJERIA</t>
  </si>
  <si>
    <t>DETERGENTE BOLIVAR ( Bolsa 9 Kg )</t>
  </si>
  <si>
    <t>Gln</t>
  </si>
  <si>
    <t>CUCHARAS DE TE HOTELEROS ( Pqt x 12 und ) marca Facusa</t>
  </si>
  <si>
    <t>CUCHARAS SOPERAS HOTELERAS ( Pqt x 12 und ) marca Facusa</t>
  </si>
  <si>
    <t>CUCHILLO MEDIANO PARA COCINA marca Facusa</t>
  </si>
  <si>
    <t>TENEDORES HOTELEROS ( Pqt x 12 und ) marca Facusa</t>
  </si>
  <si>
    <t>PALO DE CHUSO FINOS ( Pqt x 100 und )</t>
  </si>
  <si>
    <t>VASOS DESCARTABLES  GRANDE ( Pqt x 50 und )</t>
  </si>
  <si>
    <t>PASTA DENTA COLGATE GRANDE ( pack x 6 und )</t>
  </si>
  <si>
    <t>Pack</t>
  </si>
  <si>
    <t>CEPILLO DENTAL DENTO ( caja 24 und )</t>
  </si>
  <si>
    <t>PRESTOBARBA DE 3 HOJAS ( pqt x 10 und )</t>
  </si>
  <si>
    <t>60</t>
  </si>
  <si>
    <t>80</t>
  </si>
  <si>
    <t>1.5</t>
  </si>
  <si>
    <t>E/P    ATUNERAS</t>
  </si>
  <si>
    <t>COTIZACIÓN PROPUESTA</t>
  </si>
  <si>
    <t>Ney Mejia</t>
  </si>
  <si>
    <t>Referencia: Flota Atunera</t>
  </si>
  <si>
    <t>Proveeduria</t>
  </si>
  <si>
    <t>Neto</t>
  </si>
  <si>
    <t>983-268-274</t>
  </si>
  <si>
    <t>Rosa Marina Claro Castillo</t>
  </si>
  <si>
    <t>AGUA MINERAL CAJA ( X 20 LT )</t>
  </si>
  <si>
    <t>BOLSA CHEQUERA BLANCA GRANDE</t>
  </si>
  <si>
    <t>CUCHARON DE MADERA</t>
  </si>
  <si>
    <t>PAPEL ALUMINIO</t>
  </si>
  <si>
    <t>MILANESA DE POLLO</t>
  </si>
  <si>
    <t>MANZANA ISRAEL</t>
  </si>
  <si>
    <t>CHIRIMOYA</t>
  </si>
  <si>
    <t>CHINCHO</t>
  </si>
  <si>
    <t>QUESO CREMA</t>
  </si>
  <si>
    <t>WANTAN</t>
  </si>
  <si>
    <t>MERO</t>
  </si>
  <si>
    <t>CALAMAR</t>
  </si>
  <si>
    <t>GALLETA OREO</t>
  </si>
  <si>
    <t>GALLETA CASINO</t>
  </si>
  <si>
    <t>AJI TABASCO</t>
  </si>
  <si>
    <t>FREJOL PANAMITO</t>
  </si>
  <si>
    <t>FREJOL CANARIO</t>
  </si>
  <si>
    <t>HARINA PASTELERA</t>
  </si>
  <si>
    <t>SOYA</t>
  </si>
  <si>
    <t>GRANOLA</t>
  </si>
  <si>
    <t>CHANCACA</t>
  </si>
  <si>
    <t>Frasco</t>
  </si>
  <si>
    <t>Gramo</t>
  </si>
  <si>
    <t>MOLLEJA LIMPIA</t>
  </si>
  <si>
    <t>35</t>
  </si>
  <si>
    <t>CAMU CAMU</t>
  </si>
  <si>
    <t>PICAHAYA</t>
  </si>
  <si>
    <t>PAPA AMARILLA (HUAMANTANGA/PERUANITA/HUEVO INDIO)</t>
  </si>
  <si>
    <t>25</t>
  </si>
  <si>
    <t>PIMIENTO ROJO / VERDE</t>
  </si>
  <si>
    <t>ALBERJA S/ CASCARA</t>
  </si>
  <si>
    <t>ROCOTO GRANDE</t>
  </si>
  <si>
    <t>YUCA AMARILLA GRANDE</t>
  </si>
  <si>
    <t>TOMILLO AROMATICO</t>
  </si>
  <si>
    <t>FREJOL CHINO</t>
  </si>
  <si>
    <t>OLANTAO</t>
  </si>
  <si>
    <t>CHORIZO PARRILLERO ARTESANAL GENOVESSA</t>
  </si>
  <si>
    <t>QUESO MOZARELLA</t>
  </si>
  <si>
    <t>MANTEQUILLA GLORIA 400 GR</t>
  </si>
  <si>
    <t>LECHE CONDENSADA NATURAL/FRESA/MARUYA</t>
  </si>
  <si>
    <t>HELADO TAMBOR D´ONOFRIO 5 LT</t>
  </si>
  <si>
    <t>YOGURT GRIEGO NATURA</t>
  </si>
  <si>
    <t>YOGURT (3FRESA/2LUCUMA/1GUANABANA)</t>
  </si>
  <si>
    <t>GASEOSA 3 LTS SURTIDA INCA KOLA</t>
  </si>
  <si>
    <t>GASEOSA INCA KOLA 450 ML ( X 12 UND )</t>
  </si>
  <si>
    <t>BISCOCHO FRUTADO</t>
  </si>
  <si>
    <t>TOSTADO</t>
  </si>
  <si>
    <t>CHIFLE</t>
  </si>
  <si>
    <t>GALLETA TENTACION</t>
  </si>
  <si>
    <t>GALLETA RITZ C/QUESO</t>
  </si>
  <si>
    <t>GALLETA MOROCHA</t>
  </si>
  <si>
    <t>GELATINA SURTINDA - FRESA</t>
  </si>
  <si>
    <t>HIERVA LUISA/MENTA/TE NARANJA/MUÑA</t>
  </si>
  <si>
    <t>SALSA DE SOYA</t>
  </si>
  <si>
    <t>CULANTRO MOLIDO</t>
  </si>
  <si>
    <t>FIDEO CHINO</t>
  </si>
  <si>
    <t>ROCOTO SALSA TREZA</t>
  </si>
  <si>
    <t>AJI AMARILLO EN PASTA</t>
  </si>
  <si>
    <t>PAPICRA EN POLVO</t>
  </si>
  <si>
    <t>COCO RAYADO</t>
  </si>
  <si>
    <t>PAPA SECA</t>
  </si>
  <si>
    <t>POCHE DE HABAS</t>
  </si>
  <si>
    <t>MAYSENA DYURYEA</t>
  </si>
  <si>
    <t>SPAGUETTI</t>
  </si>
  <si>
    <t>LAPA</t>
  </si>
  <si>
    <t>PAMPANITO</t>
  </si>
  <si>
    <t>LANGOSTINO</t>
  </si>
  <si>
    <t>PEJERREY</t>
  </si>
  <si>
    <t>YUYO</t>
  </si>
  <si>
    <t>4.5</t>
  </si>
  <si>
    <t>AGUA MINERAL 1/2 LT</t>
  </si>
  <si>
    <t>47</t>
  </si>
  <si>
    <t>OCEANO SEAFOOD SA</t>
  </si>
  <si>
    <t>E/P    ATUNERA</t>
  </si>
  <si>
    <t xml:space="preserve">LIMON </t>
  </si>
  <si>
    <t>PAN BLANCO</t>
  </si>
  <si>
    <t>PAN HAMBURGUESA</t>
  </si>
  <si>
    <t xml:space="preserve">  </t>
  </si>
  <si>
    <t>Flota Atunera</t>
  </si>
  <si>
    <t>ROCOTO</t>
  </si>
  <si>
    <t>MAYONESA</t>
  </si>
  <si>
    <t>HOT DOG</t>
  </si>
  <si>
    <t>0.5</t>
  </si>
  <si>
    <t>QUESO LAMINADO DAMBO</t>
  </si>
  <si>
    <t>NESCAFE TRADICIONAL 500 gr</t>
  </si>
  <si>
    <t>AZUCAR x 4 KG</t>
  </si>
  <si>
    <t>Agua Mineral ( caja x 20Lt )</t>
  </si>
  <si>
    <t>AGUA-BEBIDAS</t>
  </si>
  <si>
    <t>CHICHA DE JORA</t>
  </si>
  <si>
    <t>SALCHICHA HUACHANA</t>
  </si>
  <si>
    <t>LECHE AZUL GLORIA</t>
  </si>
  <si>
    <t>MONDONGO</t>
  </si>
  <si>
    <t>ATUN FILETE</t>
  </si>
  <si>
    <t>JAMON INGLES LAMINADO</t>
  </si>
  <si>
    <t>PIÑA</t>
  </si>
  <si>
    <t>PEREJIL</t>
  </si>
  <si>
    <t>ACEITE CAPRI X 1LT</t>
  </si>
  <si>
    <t>0</t>
  </si>
  <si>
    <t>ARROZ X 5KG</t>
  </si>
  <si>
    <t>Tarros</t>
  </si>
  <si>
    <t>ALBERJA c/CASCARA</t>
  </si>
  <si>
    <t>VERDURA</t>
  </si>
  <si>
    <t>YUCA</t>
  </si>
  <si>
    <t>COTIZACIÓN 123 - 2019</t>
  </si>
  <si>
    <t>PAPA AMARILLA</t>
  </si>
  <si>
    <t>ALBAHACA</t>
  </si>
  <si>
    <t>CABRILLA</t>
  </si>
  <si>
    <t>PESCADO</t>
  </si>
  <si>
    <t>PAN YEMA ( 25 UND )</t>
  </si>
  <si>
    <t xml:space="preserve">HUESO CARNUDO </t>
  </si>
  <si>
    <t>E/P    ALTAR 6</t>
  </si>
  <si>
    <t>GREAT SOUTHERN FISHERIES LTD</t>
  </si>
  <si>
    <t>TAX CODE</t>
  </si>
  <si>
    <t>ICA 12619/2017</t>
  </si>
  <si>
    <t>ADDRESS</t>
  </si>
  <si>
    <t>AVARUA, RAROTONGA, COOK ISLANDS</t>
  </si>
  <si>
    <t xml:space="preserve">Forma de Pago: </t>
  </si>
  <si>
    <t>Pan Galleta</t>
  </si>
  <si>
    <t>Fruta</t>
  </si>
  <si>
    <t>RUC N° 20605503048</t>
  </si>
  <si>
    <t xml:space="preserve">                         E.I.R.L</t>
  </si>
  <si>
    <t>Cta Cte BCP MN   192-2649965-0-21</t>
  </si>
  <si>
    <t>Seco</t>
  </si>
  <si>
    <t>kg</t>
  </si>
  <si>
    <t>Verdura</t>
  </si>
  <si>
    <t>Bebidas</t>
  </si>
  <si>
    <t>Papa Rosada</t>
  </si>
  <si>
    <t>Tomate</t>
  </si>
  <si>
    <t>Gaseosa Personal</t>
  </si>
  <si>
    <t>Chuleta de Chancho</t>
  </si>
  <si>
    <t>Carnes</t>
  </si>
  <si>
    <t>Bisteck</t>
  </si>
  <si>
    <t>Carlos Cerpa</t>
  </si>
  <si>
    <t>Azucar</t>
  </si>
  <si>
    <t>Cebolla</t>
  </si>
  <si>
    <t>Pan Molde Blanco</t>
  </si>
  <si>
    <t>Platano de Seda</t>
  </si>
  <si>
    <t>Galleta Oreo</t>
  </si>
  <si>
    <t>Referencia: Semana 12 - EP Altar 6</t>
  </si>
  <si>
    <t>SEMANA 12</t>
  </si>
  <si>
    <t>Pepinillo</t>
  </si>
  <si>
    <t>Zapallo</t>
  </si>
  <si>
    <t>Palta</t>
  </si>
  <si>
    <t>Lavavajilla</t>
  </si>
  <si>
    <t>Fresa</t>
  </si>
  <si>
    <t>Huevo</t>
  </si>
  <si>
    <t>COTIZACIÓN 194 - 2020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</si>
</sst>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S/&quot;* #,##0.00_ ;_ &quot;S/&quot;* \-#,##0.00_ ;_ &quot;S/&quot;* &quot;-&quot;??_ ;_ @_ "/>
    <numFmt numFmtId="43" formatCode="_ * #,##0.00_ ;_ * \-#,##0.00_ ;_ * &quot;-&quot;??_ ;_ @_ "/>
    <numFmt numFmtId="164" formatCode="_ * #,##0.0000_ ;_ * \-#,##0.0000_ ;_ * &quot;-&quot;??_ ;_ @_ "/>
    <numFmt numFmtId="165" formatCode="_ [$S/.-280A]\ * #,##0.00_ ;_ [$S/.-280A]\ * \-#,##0.00_ ;_ [$S/.-280A]\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mbria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b/>
      <u/>
      <sz val="20"/>
      <color theme="10"/>
      <name val="Cambria"/>
      <family val="1"/>
    </font>
    <font>
      <b/>
      <i/>
      <sz val="11"/>
      <color theme="1"/>
      <name val="Calibri"/>
      <family val="2"/>
      <scheme val="minor"/>
    </font>
    <font>
      <b/>
      <u/>
      <sz val="22"/>
      <color theme="1"/>
      <name val="Eras Medium IT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5">
    <xf numFmtId="0" fontId="0" fillId="0" borderId="0" xfId="0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1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43" fontId="16" fillId="0" borderId="1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6" fillId="0" borderId="1" xfId="0" applyFont="1" applyBorder="1" applyAlignment="1">
      <alignment vertical="center"/>
    </xf>
    <xf numFmtId="164" fontId="1" fillId="0" borderId="1" xfId="1" applyNumberFormat="1" applyBorder="1" applyAlignment="1">
      <alignment vertical="center"/>
    </xf>
    <xf numFmtId="0" fontId="0" fillId="0" borderId="1" xfId="0" applyBorder="1"/>
    <xf numFmtId="0" fontId="16" fillId="0" borderId="4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16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43" fontId="0" fillId="0" borderId="1" xfId="1" applyFont="1" applyBorder="1"/>
    <xf numFmtId="0" fontId="21" fillId="0" borderId="1" xfId="0" applyFont="1" applyBorder="1"/>
    <xf numFmtId="43" fontId="21" fillId="0" borderId="1" xfId="1" applyFont="1" applyBorder="1"/>
    <xf numFmtId="43" fontId="0" fillId="0" borderId="0" xfId="0" applyNumberFormat="1"/>
    <xf numFmtId="0" fontId="18" fillId="0" borderId="0" xfId="0" applyFont="1"/>
    <xf numFmtId="0" fontId="16" fillId="2" borderId="2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16" fillId="2" borderId="1" xfId="1" applyNumberFormat="1" applyFont="1" applyFill="1" applyBorder="1" applyAlignment="1">
      <alignment vertical="center"/>
    </xf>
    <xf numFmtId="43" fontId="16" fillId="2" borderId="1" xfId="1" applyFont="1" applyFill="1" applyBorder="1" applyAlignment="1">
      <alignment vertical="center"/>
    </xf>
    <xf numFmtId="0" fontId="21" fillId="2" borderId="1" xfId="0" applyFont="1" applyFill="1" applyBorder="1"/>
    <xf numFmtId="43" fontId="21" fillId="2" borderId="1" xfId="1" applyFont="1" applyFill="1" applyBorder="1"/>
    <xf numFmtId="0" fontId="23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1" applyNumberFormat="1" applyFont="1" applyFill="1" applyBorder="1" applyAlignment="1">
      <alignment vertical="center"/>
    </xf>
    <xf numFmtId="43" fontId="16" fillId="0" borderId="1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43" fontId="0" fillId="0" borderId="0" xfId="0" applyNumberFormat="1" applyFill="1"/>
    <xf numFmtId="164" fontId="16" fillId="0" borderId="1" xfId="8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165" fontId="0" fillId="0" borderId="0" xfId="0" applyNumberFormat="1" applyFill="1"/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0" fillId="0" borderId="1" xfId="0" applyFill="1" applyBorder="1"/>
    <xf numFmtId="43" fontId="0" fillId="0" borderId="1" xfId="1" applyFont="1" applyFill="1" applyBorder="1"/>
    <xf numFmtId="0" fontId="21" fillId="0" borderId="1" xfId="0" applyFont="1" applyFill="1" applyBorder="1"/>
    <xf numFmtId="43" fontId="21" fillId="0" borderId="1" xfId="1" applyFont="1" applyFill="1" applyBorder="1"/>
    <xf numFmtId="0" fontId="18" fillId="0" borderId="0" xfId="0" applyFont="1" applyFill="1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0" fillId="0" borderId="0" xfId="0" applyFill="1"/>
    <xf numFmtId="0" fontId="0" fillId="0" borderId="2" xfId="0" applyFill="1" applyBorder="1" applyAlignment="1">
      <alignment vertical="center"/>
    </xf>
    <xf numFmtId="0" fontId="0" fillId="0" borderId="1" xfId="0" applyBorder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2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43" fontId="16" fillId="0" borderId="1" xfId="27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11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18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165" fontId="0" fillId="0" borderId="0" xfId="0" applyNumberFormat="1" applyFill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3" fillId="0" borderId="0" xfId="0" applyFont="1" applyFill="1" applyAlignment="1">
      <alignment horizontal="left"/>
    </xf>
    <xf numFmtId="43" fontId="16" fillId="0" borderId="1" xfId="27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16" fillId="0" borderId="1" xfId="78" applyFont="1" applyBorder="1" applyAlignment="1">
      <alignment vertical="center"/>
    </xf>
    <xf numFmtId="43" fontId="17" fillId="0" borderId="0" xfId="1" applyFont="1" applyFill="1" applyAlignment="1">
      <alignment horizontal="center"/>
    </xf>
    <xf numFmtId="44" fontId="0" fillId="0" borderId="0" xfId="0" applyNumberFormat="1" applyFill="1"/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0" fillId="0" borderId="0" xfId="2" applyFont="1" applyFill="1" applyAlignment="1" applyProtection="1">
      <alignment horizontal="center" vertical="center"/>
    </xf>
    <xf numFmtId="14" fontId="8" fillId="0" borderId="2" xfId="2" applyNumberFormat="1" applyFill="1" applyBorder="1" applyAlignment="1" applyProtection="1">
      <alignment horizontal="center"/>
    </xf>
    <xf numFmtId="14" fontId="19" fillId="0" borderId="4" xfId="2" applyNumberFormat="1" applyFont="1" applyFill="1" applyBorder="1" applyAlignment="1" applyProtection="1">
      <alignment horizontal="center"/>
    </xf>
    <xf numFmtId="14" fontId="19" fillId="0" borderId="3" xfId="2" applyNumberFormat="1" applyFont="1" applyFill="1" applyBorder="1" applyAlignment="1" applyProtection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8" fillId="0" borderId="2" xfId="2" applyNumberFormat="1" applyBorder="1" applyAlignment="1" applyProtection="1">
      <alignment horizontal="center"/>
    </xf>
    <xf numFmtId="14" fontId="19" fillId="0" borderId="4" xfId="2" applyNumberFormat="1" applyFont="1" applyBorder="1" applyAlignment="1" applyProtection="1">
      <alignment horizontal="center"/>
    </xf>
    <xf numFmtId="14" fontId="19" fillId="0" borderId="3" xfId="2" applyNumberFormat="1" applyFont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0" fillId="0" borderId="0" xfId="2" applyFont="1" applyAlignment="1" applyProtection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0" fillId="0" borderId="0" xfId="0" applyFill="1" applyBorder="1"/>
  </cellXfs>
  <cellStyles count="113">
    <cellStyle name="Hipervínculo" xfId="2" builtinId="8"/>
    <cellStyle name="Millares" xfId="1" builtinId="3"/>
    <cellStyle name="Millares 10" xfId="28" xr:uid="{0A79E90F-CE28-4B58-9372-5B9923C43903}"/>
    <cellStyle name="Millares 10 2" xfId="79" xr:uid="{C1CA953B-A7BE-42C5-B66C-996D138ABCF9}"/>
    <cellStyle name="Millares 11" xfId="45" xr:uid="{CA33692F-DD4D-41E7-AF1B-D67DE79EC829}"/>
    <cellStyle name="Millares 11 2" xfId="96" xr:uid="{5127F21E-3959-499F-A197-CF8022483BA4}"/>
    <cellStyle name="Millares 12" xfId="62" xr:uid="{F744BBCE-5943-44EA-83BA-7C4738B7013A}"/>
    <cellStyle name="Millares 2" xfId="3" xr:uid="{0ADC95CA-6D00-4FD6-A38B-0FA2DC0B8256}"/>
    <cellStyle name="Millares 2 2" xfId="5" xr:uid="{06633726-F153-4415-AE91-3D836E0C2CA9}"/>
    <cellStyle name="Millares 2 2 2" xfId="21" xr:uid="{642E2602-F205-4F0B-A904-3C5D7B505ED6}"/>
    <cellStyle name="Millares 2 2 2 2" xfId="38" xr:uid="{39CDE4A8-D10D-4598-A933-0F70BA58E5A2}"/>
    <cellStyle name="Millares 2 2 2 2 2" xfId="89" xr:uid="{F8B1383A-B2D2-47A7-93F8-77CEA260A9EC}"/>
    <cellStyle name="Millares 2 2 2 3" xfId="55" xr:uid="{E13E2A8F-F4BA-4638-8A92-DFDF56CF462F}"/>
    <cellStyle name="Millares 2 2 2 3 2" xfId="106" xr:uid="{7004402C-5396-4F9A-B6CE-563392A99B1D}"/>
    <cellStyle name="Millares 2 2 2 4" xfId="72" xr:uid="{86E57C29-EF79-440F-A091-FBB30E9D0393}"/>
    <cellStyle name="Millares 2 2 3" xfId="31" xr:uid="{4173860C-394B-4CD3-AD02-365A3B2A2463}"/>
    <cellStyle name="Millares 2 2 3 2" xfId="82" xr:uid="{80A8A9AC-31AC-4EB3-94A3-26E62757FF8B}"/>
    <cellStyle name="Millares 2 2 4" xfId="48" xr:uid="{AA2170D6-61A0-440E-A20D-7529FDDC2097}"/>
    <cellStyle name="Millares 2 2 4 2" xfId="99" xr:uid="{86CBCFFB-53D1-48E2-A3CA-EEC8C5D2AC97}"/>
    <cellStyle name="Millares 2 2 5" xfId="65" xr:uid="{57CDA77E-1F7A-4A65-BD09-BB01A28AAFA2}"/>
    <cellStyle name="Millares 2 3" xfId="19" xr:uid="{B30EC8B5-3BF9-4508-BF87-FECEA5E1589C}"/>
    <cellStyle name="Millares 2 3 2" xfId="36" xr:uid="{96B41907-929E-4CF4-AAE5-EDC9E990E867}"/>
    <cellStyle name="Millares 2 3 2 2" xfId="87" xr:uid="{47E68041-4FCB-4A8B-95A9-E965147D1639}"/>
    <cellStyle name="Millares 2 3 3" xfId="53" xr:uid="{161839BA-04AF-4334-8130-546243C79B55}"/>
    <cellStyle name="Millares 2 3 3 2" xfId="104" xr:uid="{DFAA20A5-77E6-484F-BA15-6F905BC7883B}"/>
    <cellStyle name="Millares 2 3 4" xfId="70" xr:uid="{0510B4F0-3D96-460E-B294-C9028FEDF2F2}"/>
    <cellStyle name="Millares 2 4" xfId="25" xr:uid="{062548E2-806B-487A-94AA-6F905205D084}"/>
    <cellStyle name="Millares 2 4 2" xfId="42" xr:uid="{2E2615B1-47C8-40CA-ABC4-DED08574EA55}"/>
    <cellStyle name="Millares 2 4 2 2" xfId="93" xr:uid="{74394995-AD4E-4369-A671-C8949F48747D}"/>
    <cellStyle name="Millares 2 4 3" xfId="59" xr:uid="{CCD550F4-6EA1-40EC-9563-871560C5CE33}"/>
    <cellStyle name="Millares 2 4 3 2" xfId="110" xr:uid="{228F0047-4335-429F-A381-0E1649B1D5C1}"/>
    <cellStyle name="Millares 2 4 4" xfId="76" xr:uid="{DE728A5E-E563-4913-A523-3DE2E31D2D64}"/>
    <cellStyle name="Millares 2 5" xfId="27" xr:uid="{CE0AACFA-B111-49B9-BBCD-40303D33149B}"/>
    <cellStyle name="Millares 2 5 2" xfId="44" xr:uid="{40544BD8-17B0-4A1C-A5FF-F0767CEAEEFC}"/>
    <cellStyle name="Millares 2 5 2 2" xfId="95" xr:uid="{DA6DC086-C079-42C8-AEB8-E3C2719BCA67}"/>
    <cellStyle name="Millares 2 5 3" xfId="61" xr:uid="{01598808-C3D0-4C00-85B6-C62AD731AF28}"/>
    <cellStyle name="Millares 2 5 3 2" xfId="112" xr:uid="{BA861429-882B-4EDF-A416-E33DF1B8695B}"/>
    <cellStyle name="Millares 2 5 4" xfId="78" xr:uid="{E106FC90-1AFC-4C82-B4CE-9BB26F2AC2B5}"/>
    <cellStyle name="Millares 2 6" xfId="29" xr:uid="{3C509AC5-D6D6-4758-9A67-8E5F2ED65440}"/>
    <cellStyle name="Millares 2 6 2" xfId="80" xr:uid="{C1715CF0-E55E-49F8-842E-39AB661218A9}"/>
    <cellStyle name="Millares 2 7" xfId="46" xr:uid="{23C0FDA5-42A6-4C3E-BD62-B02EE3B3D6EB}"/>
    <cellStyle name="Millares 2 7 2" xfId="97" xr:uid="{200CBCA0-287E-45FF-9110-462E81C92790}"/>
    <cellStyle name="Millares 2 8" xfId="63" xr:uid="{28971D53-6EAF-4A3D-80D8-E53198E8FB04}"/>
    <cellStyle name="Millares 3" xfId="6" xr:uid="{2D4470EB-7285-42DC-B5BB-D483796ACF4E}"/>
    <cellStyle name="Millares 3 2" xfId="22" xr:uid="{45CD7A0F-8B24-4E96-94F5-356F2577FBF8}"/>
    <cellStyle name="Millares 3 2 2" xfId="39" xr:uid="{88290F49-160A-4BA8-A067-7662ACE851C8}"/>
    <cellStyle name="Millares 3 2 2 2" xfId="90" xr:uid="{64D7EC4F-7784-4A99-9957-96D630E151E3}"/>
    <cellStyle name="Millares 3 2 3" xfId="56" xr:uid="{12B4C166-85ED-45A6-98E4-245AE9E2AD92}"/>
    <cellStyle name="Millares 3 2 3 2" xfId="107" xr:uid="{56B8F955-D026-4F1B-BB93-AC653D02CEEC}"/>
    <cellStyle name="Millares 3 2 4" xfId="73" xr:uid="{1CEB9F00-97FC-4244-9BDD-5483DA8827C1}"/>
    <cellStyle name="Millares 3 3" xfId="32" xr:uid="{51DB3F55-7EA2-429B-B06B-EB8ED51346B9}"/>
    <cellStyle name="Millares 3 3 2" xfId="83" xr:uid="{95289ED2-8D49-443A-B491-0B0056AE49B8}"/>
    <cellStyle name="Millares 3 4" xfId="49" xr:uid="{356F7FF9-005F-4F3E-8FB5-BE2612194ECC}"/>
    <cellStyle name="Millares 3 4 2" xfId="100" xr:uid="{C19AD4BA-7180-463B-A641-B095EDD8A437}"/>
    <cellStyle name="Millares 3 5" xfId="66" xr:uid="{71E17D65-02A8-4BA6-901F-78EC9CD3E700}"/>
    <cellStyle name="Millares 4" xfId="7" xr:uid="{363323FD-32C9-4133-B766-1462F4719AC1}"/>
    <cellStyle name="Millares 4 2" xfId="23" xr:uid="{CFD3B7EE-1838-4F2C-8BA9-DD3F3E666E12}"/>
    <cellStyle name="Millares 4 2 2" xfId="40" xr:uid="{5157F2D5-A0BC-42CB-990F-966CC5A832FF}"/>
    <cellStyle name="Millares 4 2 2 2" xfId="91" xr:uid="{F3011169-BDF4-4FFD-A98B-1E304AE24729}"/>
    <cellStyle name="Millares 4 2 3" xfId="57" xr:uid="{02631E6D-87CA-4355-A673-D627915BE4ED}"/>
    <cellStyle name="Millares 4 2 3 2" xfId="108" xr:uid="{D3ED0D22-90AA-4FC2-9D03-BDF1CF5DA837}"/>
    <cellStyle name="Millares 4 2 4" xfId="74" xr:uid="{E809559B-A1EE-40D1-830D-70540883B029}"/>
    <cellStyle name="Millares 4 3" xfId="33" xr:uid="{86DC2337-280F-4BDA-8E5C-878613D3A596}"/>
    <cellStyle name="Millares 4 3 2" xfId="84" xr:uid="{62C3CB04-E10A-4B16-B9AC-DB38E61ECB23}"/>
    <cellStyle name="Millares 4 4" xfId="50" xr:uid="{0A9B08DC-9FB0-414B-8ABB-E90B475B3F4B}"/>
    <cellStyle name="Millares 4 4 2" xfId="101" xr:uid="{AA46EE3F-BA94-4E23-A55D-3B6E38346810}"/>
    <cellStyle name="Millares 4 5" xfId="67" xr:uid="{AE700704-5117-4E8A-AB58-104E70AA7FB1}"/>
    <cellStyle name="Millares 5" xfId="4" xr:uid="{ED65FF43-D9DE-46F0-98AB-38A651FBEC4A}"/>
    <cellStyle name="Millares 5 2" xfId="20" xr:uid="{35C9E50B-1B14-4276-8AA5-4EED52FA002A}"/>
    <cellStyle name="Millares 5 2 2" xfId="37" xr:uid="{7D84BCE0-015B-406C-AEA5-CBDA1DB00F77}"/>
    <cellStyle name="Millares 5 2 2 2" xfId="88" xr:uid="{7A6F382D-726B-4302-AF37-61D06D6044D3}"/>
    <cellStyle name="Millares 5 2 3" xfId="54" xr:uid="{1AD3B5D5-C32C-43E8-935A-A4B495133023}"/>
    <cellStyle name="Millares 5 2 3 2" xfId="105" xr:uid="{2D72A3E2-2028-44FD-9D3B-4845D7450CDF}"/>
    <cellStyle name="Millares 5 2 4" xfId="71" xr:uid="{164D2E61-C94C-4C90-B803-DB121875BE1F}"/>
    <cellStyle name="Millares 5 3" xfId="30" xr:uid="{8F2EAFE7-44F7-4C3C-8FCC-F6B28691070C}"/>
    <cellStyle name="Millares 5 3 2" xfId="81" xr:uid="{39FF018C-2DF3-4227-A84F-155BB68B7380}"/>
    <cellStyle name="Millares 5 4" xfId="47" xr:uid="{E8D1D684-449D-45C6-A716-D711D39EA95B}"/>
    <cellStyle name="Millares 5 4 2" xfId="98" xr:uid="{33AD4684-699D-471D-BF54-C2DD550B9F3D}"/>
    <cellStyle name="Millares 5 5" xfId="64" xr:uid="{38E79C1B-6BB8-4CBE-B0C5-A24169C3DD1C}"/>
    <cellStyle name="Millares 6" xfId="8" xr:uid="{9F731B07-C55A-4767-AF81-855AB4FDFED0}"/>
    <cellStyle name="Millares 6 2" xfId="34" xr:uid="{562345E1-36CE-40B4-8FAA-40A2A4EFD1D0}"/>
    <cellStyle name="Millares 6 2 2" xfId="85" xr:uid="{CAADAD0F-79B1-44D9-B037-746E48C594BA}"/>
    <cellStyle name="Millares 6 3" xfId="51" xr:uid="{E2163476-BCA3-4190-8BAA-01D07989C400}"/>
    <cellStyle name="Millares 6 3 2" xfId="102" xr:uid="{D5D4990D-8A14-42AA-9704-BCC67D496135}"/>
    <cellStyle name="Millares 6 4" xfId="68" xr:uid="{1AE102C4-510F-48A1-886A-886897FB8333}"/>
    <cellStyle name="Millares 7" xfId="9" xr:uid="{8C4E6138-B956-44FD-B907-009216E71B31}"/>
    <cellStyle name="Millares 7 2" xfId="35" xr:uid="{4A6E598E-4230-4D9F-B24D-68F09B03CB3E}"/>
    <cellStyle name="Millares 7 2 2" xfId="86" xr:uid="{B36343EC-988B-4D4A-8773-E311983391CF}"/>
    <cellStyle name="Millares 7 3" xfId="52" xr:uid="{75EEC050-0C2A-4AD7-BD92-97B1DF52D5F5}"/>
    <cellStyle name="Millares 7 3 2" xfId="103" xr:uid="{EE3880D7-3C2A-4EFD-A5F1-720434B157F2}"/>
    <cellStyle name="Millares 7 4" xfId="69" xr:uid="{38C3B9C2-8DF8-40D9-9178-CC2E117F3770}"/>
    <cellStyle name="Millares 8" xfId="24" xr:uid="{D28C712A-550B-4955-9DDB-8D94A03F1C14}"/>
    <cellStyle name="Millares 8 2" xfId="41" xr:uid="{46969B4F-0943-46AD-956D-C1EFF4D4B692}"/>
    <cellStyle name="Millares 8 2 2" xfId="92" xr:uid="{81330F55-6CE5-4FFE-A6E7-92F21D8FF108}"/>
    <cellStyle name="Millares 8 3" xfId="58" xr:uid="{71C3C103-0CF6-4906-B4D3-C4B612861900}"/>
    <cellStyle name="Millares 8 3 2" xfId="109" xr:uid="{1BA2BA98-9CD6-4A69-8DAF-A16742F25270}"/>
    <cellStyle name="Millares 8 4" xfId="75" xr:uid="{F309652C-0827-4261-83AB-7C23AF2E0E87}"/>
    <cellStyle name="Millares 9" xfId="26" xr:uid="{BD777713-E83B-49EB-BAFB-9A7D0D875CC2}"/>
    <cellStyle name="Millares 9 2" xfId="43" xr:uid="{7C698117-3054-4DE5-9BAF-4C1D21E79666}"/>
    <cellStyle name="Millares 9 2 2" xfId="94" xr:uid="{B71AE143-DA53-4634-9E53-C7C35D83D69F}"/>
    <cellStyle name="Millares 9 3" xfId="60" xr:uid="{88CFF2B5-2A08-484E-9CAB-B0CCF7884A23}"/>
    <cellStyle name="Millares 9 3 2" xfId="111" xr:uid="{B0DA819F-A028-4FE3-9BC7-400A9B16614F}"/>
    <cellStyle name="Millares 9 4" xfId="77" xr:uid="{80F7C8E7-0E6C-4DA3-9E50-95A0D161CD4B}"/>
    <cellStyle name="Normal" xfId="0" builtinId="0"/>
    <cellStyle name="Normal 10" xfId="18" xr:uid="{C5451BA8-0D76-40DD-873B-CC1A8137888F}"/>
    <cellStyle name="Normal 2 2" xfId="10" xr:uid="{6003D33E-6417-4576-A1E1-E89C80381D0C}"/>
    <cellStyle name="Normal 3" xfId="11" xr:uid="{7E4BD0B7-775A-4378-ABB5-4FF2D400C805}"/>
    <cellStyle name="Normal 4" xfId="12" xr:uid="{5CDF1282-1FB2-4321-9BA7-397E563064A4}"/>
    <cellStyle name="Normal 5" xfId="13" xr:uid="{029DA3D0-F69A-481D-B951-83065393B0FF}"/>
    <cellStyle name="Normal 6" xfId="14" xr:uid="{30E6FE3E-FE08-43F3-AB29-EBCC1E524ECA}"/>
    <cellStyle name="Normal 7" xfId="15" xr:uid="{A41C46A2-D572-44DF-9583-0D123A02EDC5}"/>
    <cellStyle name="Normal 8" xfId="16" xr:uid="{C460A4DA-F259-4417-ACE3-F1FA09183CC2}"/>
    <cellStyle name="Normal 9" xfId="17" xr:uid="{1C9ABD3D-308F-403D-AFC4-8D238EBB48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AE07EE9-7691-4AF8-81EA-B280EB2A883F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7C87714F-B348-4A60-88FE-14F7D82AD7D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9E2B25E-030E-459D-AF4D-DA082D487C08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48DCBD71-C7E2-41C8-AE20-E0BD6D1F04C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0CCBA59-523F-47D2-ACC0-4B8988A9BAA7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99B72A3-BBB4-4DC6-A4E9-0AE1961307B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96D3CE-CCE5-4411-8FD1-9E1FE52AF7D4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6FD698D-04C6-45A1-94DA-93962040D16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96FEF7-B15A-4395-8DCF-CF5374E308D8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5076E340-2DF0-48FE-AF1B-CD51CF05056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C6F9CAA-8571-4E4F-998E-54D4B157DCC5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CCB41A0-DE04-4874-A4CF-C2F387ECC8A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oveeduriaroses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roveeduriarosesa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roveeduriaroses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roveeduriarosesa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1E5F-C196-442E-A769-F6BC59D18BC6}">
  <sheetPr>
    <tabColor rgb="FF92D050"/>
    <pageSetUpPr fitToPage="1"/>
  </sheetPr>
  <dimension ref="B2:L101"/>
  <sheetViews>
    <sheetView showGridLines="0" topLeftCell="A18" zoomScaleNormal="100" workbookViewId="0">
      <selection activeCell="A39" sqref="A39"/>
    </sheetView>
  </sheetViews>
  <sheetFormatPr baseColWidth="10" defaultColWidth="11.42578125" defaultRowHeight="15"/>
  <cols>
    <col min="1" max="1" width="2.85546875" style="63" customWidth="1"/>
    <col min="2" max="2" width="12.7109375" style="63" customWidth="1"/>
    <col min="3" max="3" width="14.7109375" style="63" customWidth="1"/>
    <col min="4" max="4" width="12.5703125" style="63" customWidth="1"/>
    <col min="5" max="5" width="15.140625" style="63" customWidth="1"/>
    <col min="6" max="6" width="14" style="63" customWidth="1"/>
    <col min="7" max="7" width="11.42578125" style="63"/>
    <col min="8" max="8" width="13.85546875" style="63" bestFit="1" customWidth="1"/>
    <col min="9" max="9" width="12.7109375" style="63" customWidth="1"/>
    <col min="10" max="10" width="14.7109375" style="63" bestFit="1" customWidth="1"/>
    <col min="11" max="16384" width="11.42578125" style="63"/>
  </cols>
  <sheetData>
    <row r="2" spans="2:10">
      <c r="B2" s="63" t="s">
        <v>307</v>
      </c>
    </row>
    <row r="3" spans="2:10" ht="15.75">
      <c r="B3" s="163" t="s">
        <v>0</v>
      </c>
      <c r="C3" s="163"/>
      <c r="D3" s="64"/>
      <c r="E3" s="64"/>
    </row>
    <row r="4" spans="2:10" ht="42">
      <c r="B4" s="65" t="s">
        <v>1</v>
      </c>
      <c r="C4" s="66"/>
      <c r="D4" s="66"/>
      <c r="E4" s="66"/>
      <c r="G4" s="164" t="s">
        <v>333</v>
      </c>
      <c r="H4" s="164"/>
      <c r="I4" s="164"/>
      <c r="J4" s="164"/>
    </row>
    <row r="5" spans="2:10">
      <c r="B5" s="165" t="s">
        <v>2</v>
      </c>
      <c r="C5" s="165"/>
      <c r="D5" s="165"/>
      <c r="E5" s="67"/>
      <c r="G5" s="166" t="s">
        <v>303</v>
      </c>
      <c r="H5" s="166"/>
      <c r="I5" s="166"/>
      <c r="J5" s="166"/>
    </row>
    <row r="6" spans="2:10">
      <c r="B6" s="165" t="s">
        <v>3</v>
      </c>
      <c r="C6" s="165"/>
      <c r="D6" s="165"/>
      <c r="E6" s="67"/>
      <c r="G6" s="166"/>
      <c r="H6" s="166"/>
      <c r="I6" s="166"/>
      <c r="J6" s="166"/>
    </row>
    <row r="7" spans="2:10">
      <c r="G7" s="162"/>
      <c r="H7" s="162"/>
      <c r="I7" s="162"/>
      <c r="J7" s="162"/>
    </row>
    <row r="10" spans="2:10">
      <c r="B10" s="170" t="s">
        <v>302</v>
      </c>
      <c r="C10" s="170"/>
      <c r="D10" s="68" t="s">
        <v>5</v>
      </c>
      <c r="E10" s="171">
        <v>20600581768</v>
      </c>
      <c r="F10" s="172"/>
      <c r="G10" s="68" t="s">
        <v>6</v>
      </c>
      <c r="H10" s="69" t="s">
        <v>308</v>
      </c>
      <c r="I10" s="68" t="s">
        <v>7</v>
      </c>
      <c r="J10" s="70">
        <v>43700</v>
      </c>
    </row>
    <row r="11" spans="2:10">
      <c r="B11" s="170"/>
      <c r="C11" s="170"/>
      <c r="D11" s="68" t="s">
        <v>8</v>
      </c>
      <c r="E11" s="171" t="s">
        <v>9</v>
      </c>
      <c r="F11" s="172"/>
      <c r="G11" s="68" t="s">
        <v>10</v>
      </c>
      <c r="H11" s="69" t="s">
        <v>11</v>
      </c>
      <c r="I11" s="68" t="s">
        <v>12</v>
      </c>
      <c r="J11" s="69" t="s">
        <v>13</v>
      </c>
    </row>
    <row r="13" spans="2:10">
      <c r="B13" s="71" t="s">
        <v>14</v>
      </c>
      <c r="C13" s="173" t="s">
        <v>15</v>
      </c>
      <c r="D13" s="174"/>
      <c r="E13" s="175"/>
      <c r="F13" s="71" t="s">
        <v>16</v>
      </c>
      <c r="G13" s="71" t="s">
        <v>17</v>
      </c>
      <c r="H13" s="71" t="s">
        <v>18</v>
      </c>
      <c r="I13" s="71" t="s">
        <v>19</v>
      </c>
      <c r="J13" s="71" t="s">
        <v>20</v>
      </c>
    </row>
    <row r="14" spans="2:10">
      <c r="B14" s="72">
        <v>1</v>
      </c>
      <c r="C14" s="73" t="s">
        <v>89</v>
      </c>
      <c r="D14" s="74"/>
      <c r="E14" s="75"/>
      <c r="F14" s="58" t="s">
        <v>21</v>
      </c>
      <c r="G14" s="59" t="s">
        <v>40</v>
      </c>
      <c r="H14" s="57" t="s">
        <v>24</v>
      </c>
      <c r="I14" s="54">
        <v>21.6</v>
      </c>
      <c r="J14" s="55">
        <f t="shared" ref="J14:J68" si="0">+I14*G14</f>
        <v>172.8</v>
      </c>
    </row>
    <row r="15" spans="2:10">
      <c r="B15" s="72">
        <v>2</v>
      </c>
      <c r="C15" s="73" t="s">
        <v>321</v>
      </c>
      <c r="D15" s="74"/>
      <c r="E15" s="75"/>
      <c r="F15" s="58" t="s">
        <v>21</v>
      </c>
      <c r="G15" s="59" t="s">
        <v>43</v>
      </c>
      <c r="H15" s="57" t="s">
        <v>22</v>
      </c>
      <c r="I15" s="54">
        <v>15</v>
      </c>
      <c r="J15" s="55">
        <f t="shared" si="0"/>
        <v>45</v>
      </c>
    </row>
    <row r="16" spans="2:10">
      <c r="B16" s="72">
        <v>3</v>
      </c>
      <c r="C16" s="98" t="s">
        <v>121</v>
      </c>
      <c r="D16" s="99"/>
      <c r="E16" s="99"/>
      <c r="F16" s="94" t="s">
        <v>21</v>
      </c>
      <c r="G16" s="95" t="s">
        <v>33</v>
      </c>
      <c r="H16" s="96" t="s">
        <v>22</v>
      </c>
      <c r="I16" s="97">
        <v>30</v>
      </c>
      <c r="J16" s="55">
        <f t="shared" si="0"/>
        <v>120</v>
      </c>
    </row>
    <row r="17" spans="2:10" s="103" customFormat="1">
      <c r="B17" s="72">
        <v>3</v>
      </c>
      <c r="C17" s="114" t="s">
        <v>339</v>
      </c>
      <c r="D17" s="115"/>
      <c r="E17" s="115"/>
      <c r="F17" s="111" t="s">
        <v>21</v>
      </c>
      <c r="G17" s="112" t="s">
        <v>37</v>
      </c>
      <c r="H17" s="113" t="s">
        <v>22</v>
      </c>
      <c r="I17" s="108">
        <v>2</v>
      </c>
      <c r="J17" s="55">
        <f t="shared" si="0"/>
        <v>4</v>
      </c>
    </row>
    <row r="18" spans="2:10">
      <c r="B18" s="72"/>
      <c r="C18" s="73"/>
      <c r="D18" s="76"/>
      <c r="E18" s="76"/>
      <c r="F18" s="58"/>
      <c r="G18" s="59"/>
      <c r="H18" s="57"/>
      <c r="I18" s="54"/>
      <c r="J18" s="55"/>
    </row>
    <row r="19" spans="2:10" s="103" customFormat="1">
      <c r="B19" s="72">
        <v>3</v>
      </c>
      <c r="C19" s="114" t="s">
        <v>336</v>
      </c>
      <c r="D19" s="115"/>
      <c r="E19" s="115"/>
      <c r="F19" s="111" t="s">
        <v>337</v>
      </c>
      <c r="G19" s="112" t="s">
        <v>33</v>
      </c>
      <c r="H19" s="113" t="s">
        <v>22</v>
      </c>
      <c r="I19" s="108">
        <v>25</v>
      </c>
      <c r="J19" s="55">
        <f t="shared" si="0"/>
        <v>100</v>
      </c>
    </row>
    <row r="20" spans="2:10" s="103" customFormat="1">
      <c r="B20" s="72"/>
      <c r="C20" s="104"/>
      <c r="D20" s="76"/>
      <c r="E20" s="76"/>
      <c r="F20" s="118"/>
      <c r="G20" s="119"/>
      <c r="H20" s="116"/>
      <c r="I20" s="54"/>
      <c r="J20" s="55"/>
    </row>
    <row r="21" spans="2:10">
      <c r="B21" s="72">
        <v>4</v>
      </c>
      <c r="C21" s="60" t="s">
        <v>26</v>
      </c>
      <c r="D21" s="61"/>
      <c r="E21" s="61"/>
      <c r="F21" s="58" t="s">
        <v>27</v>
      </c>
      <c r="G21" s="112" t="s">
        <v>327</v>
      </c>
      <c r="H21" s="57" t="s">
        <v>24</v>
      </c>
      <c r="I21" s="54">
        <v>0.4</v>
      </c>
      <c r="J21" s="55">
        <f t="shared" si="0"/>
        <v>0</v>
      </c>
    </row>
    <row r="22" spans="2:10">
      <c r="B22" s="72">
        <v>5</v>
      </c>
      <c r="C22" s="60" t="s">
        <v>96</v>
      </c>
      <c r="D22" s="61"/>
      <c r="E22" s="61"/>
      <c r="F22" s="58" t="s">
        <v>27</v>
      </c>
      <c r="G22" s="112" t="s">
        <v>43</v>
      </c>
      <c r="H22" s="57" t="s">
        <v>24</v>
      </c>
      <c r="I22" s="54">
        <v>8</v>
      </c>
      <c r="J22" s="55">
        <f t="shared" si="0"/>
        <v>24</v>
      </c>
    </row>
    <row r="23" spans="2:10">
      <c r="B23" s="72">
        <v>6</v>
      </c>
      <c r="C23" s="60" t="s">
        <v>324</v>
      </c>
      <c r="D23" s="61"/>
      <c r="E23" s="61"/>
      <c r="F23" s="58" t="s">
        <v>27</v>
      </c>
      <c r="G23" s="112" t="s">
        <v>33</v>
      </c>
      <c r="H23" s="57" t="s">
        <v>24</v>
      </c>
      <c r="I23" s="54">
        <v>8</v>
      </c>
      <c r="J23" s="55">
        <f t="shared" si="0"/>
        <v>32</v>
      </c>
    </row>
    <row r="24" spans="2:10">
      <c r="B24" s="72">
        <v>7</v>
      </c>
      <c r="C24" s="60" t="s">
        <v>100</v>
      </c>
      <c r="D24" s="61"/>
      <c r="E24" s="61"/>
      <c r="F24" s="58" t="s">
        <v>27</v>
      </c>
      <c r="G24" s="112" t="s">
        <v>44</v>
      </c>
      <c r="H24" s="57" t="s">
        <v>46</v>
      </c>
      <c r="I24" s="54">
        <v>40</v>
      </c>
      <c r="J24" s="55">
        <f t="shared" si="0"/>
        <v>40</v>
      </c>
    </row>
    <row r="25" spans="2:10">
      <c r="B25" s="72"/>
      <c r="C25" s="60"/>
      <c r="D25" s="61"/>
      <c r="E25" s="61"/>
      <c r="F25" s="58"/>
      <c r="G25" s="59"/>
      <c r="H25" s="57"/>
      <c r="I25" s="54"/>
      <c r="J25" s="55"/>
    </row>
    <row r="26" spans="2:10">
      <c r="B26" s="72">
        <v>8</v>
      </c>
      <c r="C26" s="60" t="s">
        <v>102</v>
      </c>
      <c r="D26" s="61"/>
      <c r="E26" s="61"/>
      <c r="F26" s="58" t="s">
        <v>31</v>
      </c>
      <c r="G26" s="112" t="s">
        <v>28</v>
      </c>
      <c r="H26" s="57" t="s">
        <v>22</v>
      </c>
      <c r="I26" s="54">
        <v>2.5</v>
      </c>
      <c r="J26" s="55">
        <f t="shared" si="0"/>
        <v>25</v>
      </c>
    </row>
    <row r="27" spans="2:10" s="103" customFormat="1">
      <c r="B27" s="72">
        <v>8</v>
      </c>
      <c r="C27" s="120" t="s">
        <v>334</v>
      </c>
      <c r="D27" s="121"/>
      <c r="E27" s="121"/>
      <c r="F27" s="118" t="s">
        <v>31</v>
      </c>
      <c r="G27" s="112" t="s">
        <v>49</v>
      </c>
      <c r="H27" s="116" t="s">
        <v>22</v>
      </c>
      <c r="I27" s="54">
        <v>4.5</v>
      </c>
      <c r="J27" s="55">
        <f t="shared" si="0"/>
        <v>22.5</v>
      </c>
    </row>
    <row r="28" spans="2:10">
      <c r="B28" s="72">
        <v>9</v>
      </c>
      <c r="C28" s="60" t="s">
        <v>332</v>
      </c>
      <c r="D28" s="61"/>
      <c r="E28" s="61"/>
      <c r="F28" s="58" t="s">
        <v>31</v>
      </c>
      <c r="G28" s="112" t="s">
        <v>37</v>
      </c>
      <c r="H28" s="57" t="s">
        <v>22</v>
      </c>
      <c r="I28" s="54">
        <v>3</v>
      </c>
      <c r="J28" s="55">
        <f t="shared" si="0"/>
        <v>6</v>
      </c>
    </row>
    <row r="29" spans="2:10">
      <c r="B29" s="72">
        <v>10</v>
      </c>
      <c r="C29" s="60" t="s">
        <v>71</v>
      </c>
      <c r="D29" s="61"/>
      <c r="E29" s="61"/>
      <c r="F29" s="58" t="s">
        <v>31</v>
      </c>
      <c r="G29" s="112" t="s">
        <v>49</v>
      </c>
      <c r="H29" s="57" t="s">
        <v>22</v>
      </c>
      <c r="I29" s="54">
        <v>4</v>
      </c>
      <c r="J29" s="55">
        <f t="shared" si="0"/>
        <v>20</v>
      </c>
    </row>
    <row r="30" spans="2:10">
      <c r="B30" s="72">
        <v>11</v>
      </c>
      <c r="C30" s="60" t="s">
        <v>304</v>
      </c>
      <c r="D30" s="61"/>
      <c r="E30" s="61"/>
      <c r="F30" s="58" t="s">
        <v>31</v>
      </c>
      <c r="G30" s="112" t="s">
        <v>28</v>
      </c>
      <c r="H30" s="57" t="s">
        <v>22</v>
      </c>
      <c r="I30" s="54">
        <v>5</v>
      </c>
      <c r="J30" s="55">
        <f t="shared" si="0"/>
        <v>50</v>
      </c>
    </row>
    <row r="31" spans="2:10">
      <c r="B31" s="72">
        <v>12</v>
      </c>
      <c r="C31" s="60" t="s">
        <v>309</v>
      </c>
      <c r="D31" s="61"/>
      <c r="E31" s="61"/>
      <c r="F31" s="58" t="s">
        <v>31</v>
      </c>
      <c r="G31" s="112" t="s">
        <v>312</v>
      </c>
      <c r="H31" s="57" t="s">
        <v>22</v>
      </c>
      <c r="I31" s="54">
        <v>8</v>
      </c>
      <c r="J31" s="55">
        <f t="shared" si="0"/>
        <v>4</v>
      </c>
    </row>
    <row r="32" spans="2:10">
      <c r="B32" s="72">
        <v>13</v>
      </c>
      <c r="C32" s="60" t="s">
        <v>73</v>
      </c>
      <c r="D32" s="61"/>
      <c r="E32" s="61"/>
      <c r="F32" s="58" t="s">
        <v>31</v>
      </c>
      <c r="G32" s="112" t="s">
        <v>327</v>
      </c>
      <c r="H32" s="57" t="s">
        <v>22</v>
      </c>
      <c r="I32" s="54">
        <v>4</v>
      </c>
      <c r="J32" s="55">
        <f t="shared" si="0"/>
        <v>0</v>
      </c>
    </row>
    <row r="33" spans="2:12">
      <c r="B33" s="72">
        <v>14</v>
      </c>
      <c r="C33" s="60" t="s">
        <v>259</v>
      </c>
      <c r="D33" s="61"/>
      <c r="E33" s="61"/>
      <c r="F33" s="58" t="s">
        <v>31</v>
      </c>
      <c r="G33" s="112" t="s">
        <v>44</v>
      </c>
      <c r="H33" s="57" t="s">
        <v>22</v>
      </c>
      <c r="I33" s="54">
        <v>8</v>
      </c>
      <c r="J33" s="55">
        <f t="shared" si="0"/>
        <v>8</v>
      </c>
    </row>
    <row r="34" spans="2:12">
      <c r="B34" s="72">
        <v>15</v>
      </c>
      <c r="C34" s="60" t="s">
        <v>75</v>
      </c>
      <c r="D34" s="61"/>
      <c r="E34" s="61"/>
      <c r="F34" s="58" t="s">
        <v>31</v>
      </c>
      <c r="G34" s="112" t="s">
        <v>44</v>
      </c>
      <c r="H34" s="57" t="s">
        <v>22</v>
      </c>
      <c r="I34" s="54">
        <v>16</v>
      </c>
      <c r="J34" s="55">
        <f t="shared" si="0"/>
        <v>16</v>
      </c>
    </row>
    <row r="35" spans="2:12" s="103" customFormat="1">
      <c r="B35" s="72">
        <v>16</v>
      </c>
      <c r="C35" s="110" t="s">
        <v>330</v>
      </c>
      <c r="D35" s="109"/>
      <c r="E35" s="109"/>
      <c r="F35" s="106" t="s">
        <v>31</v>
      </c>
      <c r="G35" s="112" t="s">
        <v>37</v>
      </c>
      <c r="H35" s="107" t="s">
        <v>22</v>
      </c>
      <c r="I35" s="108">
        <v>6</v>
      </c>
      <c r="J35" s="55">
        <f t="shared" si="0"/>
        <v>12</v>
      </c>
    </row>
    <row r="36" spans="2:12" s="103" customFormat="1">
      <c r="B36" s="72">
        <v>17</v>
      </c>
      <c r="C36" s="120" t="s">
        <v>72</v>
      </c>
      <c r="D36" s="121"/>
      <c r="E36" s="121"/>
      <c r="F36" s="118" t="s">
        <v>331</v>
      </c>
      <c r="G36" s="112" t="s">
        <v>37</v>
      </c>
      <c r="H36" s="116" t="s">
        <v>22</v>
      </c>
      <c r="I36" s="117">
        <v>4.5</v>
      </c>
      <c r="J36" s="55">
        <f t="shared" si="0"/>
        <v>9</v>
      </c>
    </row>
    <row r="37" spans="2:12">
      <c r="B37" s="72">
        <v>18</v>
      </c>
      <c r="C37" s="60" t="s">
        <v>104</v>
      </c>
      <c r="D37" s="61"/>
      <c r="E37" s="61"/>
      <c r="F37" s="58" t="s">
        <v>31</v>
      </c>
      <c r="G37" s="112" t="s">
        <v>312</v>
      </c>
      <c r="H37" s="57" t="s">
        <v>22</v>
      </c>
      <c r="I37" s="54">
        <v>6</v>
      </c>
      <c r="J37" s="55">
        <f t="shared" si="0"/>
        <v>3</v>
      </c>
    </row>
    <row r="38" spans="2:12" s="103" customFormat="1">
      <c r="B38" s="72">
        <v>18</v>
      </c>
      <c r="C38" s="120" t="s">
        <v>32</v>
      </c>
      <c r="D38" s="121"/>
      <c r="E38" s="121"/>
      <c r="F38" s="118" t="s">
        <v>31</v>
      </c>
      <c r="G38" s="112" t="s">
        <v>44</v>
      </c>
      <c r="H38" s="116" t="s">
        <v>24</v>
      </c>
      <c r="I38" s="54">
        <v>3</v>
      </c>
      <c r="J38" s="55">
        <f t="shared" ref="J38" si="1">+I38*G38</f>
        <v>3</v>
      </c>
    </row>
    <row r="39" spans="2:12" s="103" customFormat="1">
      <c r="B39" s="72">
        <v>18</v>
      </c>
      <c r="C39" s="120" t="s">
        <v>133</v>
      </c>
      <c r="D39" s="121"/>
      <c r="E39" s="121"/>
      <c r="F39" s="118" t="s">
        <v>31</v>
      </c>
      <c r="G39" s="112" t="s">
        <v>44</v>
      </c>
      <c r="H39" s="116" t="s">
        <v>24</v>
      </c>
      <c r="I39" s="54">
        <v>8</v>
      </c>
      <c r="J39" s="55">
        <f t="shared" si="0"/>
        <v>8</v>
      </c>
    </row>
    <row r="40" spans="2:12">
      <c r="B40" s="72">
        <v>19</v>
      </c>
      <c r="C40" s="120" t="s">
        <v>325</v>
      </c>
      <c r="D40" s="121"/>
      <c r="E40" s="121"/>
      <c r="F40" s="118" t="s">
        <v>31</v>
      </c>
      <c r="G40" s="112" t="s">
        <v>44</v>
      </c>
      <c r="H40" s="116" t="s">
        <v>34</v>
      </c>
      <c r="I40" s="54">
        <v>6</v>
      </c>
      <c r="J40" s="55">
        <f t="shared" si="0"/>
        <v>6</v>
      </c>
    </row>
    <row r="41" spans="2:12" s="103" customFormat="1">
      <c r="B41" s="72">
        <v>20</v>
      </c>
      <c r="C41" s="120" t="s">
        <v>78</v>
      </c>
      <c r="D41" s="121"/>
      <c r="E41" s="121"/>
      <c r="F41" s="118" t="s">
        <v>31</v>
      </c>
      <c r="G41" s="112" t="s">
        <v>44</v>
      </c>
      <c r="H41" s="116" t="s">
        <v>34</v>
      </c>
      <c r="I41" s="54">
        <v>8</v>
      </c>
      <c r="J41" s="55">
        <f t="shared" si="0"/>
        <v>8</v>
      </c>
    </row>
    <row r="42" spans="2:12" s="103" customFormat="1">
      <c r="B42" s="72">
        <v>20</v>
      </c>
      <c r="C42" s="120" t="s">
        <v>335</v>
      </c>
      <c r="D42" s="121"/>
      <c r="E42" s="121"/>
      <c r="F42" s="118" t="s">
        <v>31</v>
      </c>
      <c r="G42" s="112" t="s">
        <v>44</v>
      </c>
      <c r="H42" s="116" t="s">
        <v>34</v>
      </c>
      <c r="I42" s="54">
        <v>10</v>
      </c>
      <c r="J42" s="55">
        <f t="shared" si="0"/>
        <v>10</v>
      </c>
    </row>
    <row r="43" spans="2:12" s="103" customFormat="1">
      <c r="B43" s="72">
        <v>20</v>
      </c>
      <c r="C43" s="120" t="s">
        <v>81</v>
      </c>
      <c r="D43" s="121"/>
      <c r="E43" s="121"/>
      <c r="F43" s="118" t="s">
        <v>31</v>
      </c>
      <c r="G43" s="112" t="s">
        <v>44</v>
      </c>
      <c r="H43" s="116" t="s">
        <v>34</v>
      </c>
      <c r="I43" s="54">
        <v>8</v>
      </c>
      <c r="J43" s="55">
        <f t="shared" si="0"/>
        <v>8</v>
      </c>
    </row>
    <row r="44" spans="2:12">
      <c r="B44" s="72"/>
      <c r="C44" s="60"/>
      <c r="D44" s="61"/>
      <c r="E44" s="61"/>
      <c r="F44" s="56"/>
      <c r="G44" s="59"/>
      <c r="H44" s="57"/>
      <c r="I44" s="54"/>
      <c r="J44" s="55"/>
    </row>
    <row r="45" spans="2:12">
      <c r="B45" s="72">
        <v>21</v>
      </c>
      <c r="C45" s="60" t="s">
        <v>323</v>
      </c>
      <c r="D45" s="61"/>
      <c r="E45" s="61"/>
      <c r="F45" s="58" t="s">
        <v>36</v>
      </c>
      <c r="G45" s="112" t="s">
        <v>44</v>
      </c>
      <c r="H45" s="57" t="s">
        <v>22</v>
      </c>
      <c r="I45" s="54">
        <v>25</v>
      </c>
      <c r="J45" s="55">
        <f t="shared" si="0"/>
        <v>25</v>
      </c>
      <c r="L45" s="77"/>
    </row>
    <row r="46" spans="2:12">
      <c r="B46" s="72">
        <v>22</v>
      </c>
      <c r="C46" s="60" t="s">
        <v>313</v>
      </c>
      <c r="D46" s="61"/>
      <c r="E46" s="61"/>
      <c r="F46" s="58" t="s">
        <v>36</v>
      </c>
      <c r="G46" s="112" t="s">
        <v>44</v>
      </c>
      <c r="H46" s="57" t="s">
        <v>22</v>
      </c>
      <c r="I46" s="54">
        <v>23</v>
      </c>
      <c r="J46" s="55">
        <f t="shared" si="0"/>
        <v>23</v>
      </c>
    </row>
    <row r="47" spans="2:12">
      <c r="B47" s="72">
        <v>23</v>
      </c>
      <c r="C47" s="60" t="s">
        <v>110</v>
      </c>
      <c r="D47" s="61"/>
      <c r="E47" s="61"/>
      <c r="F47" s="58" t="s">
        <v>36</v>
      </c>
      <c r="G47" s="112" t="s">
        <v>43</v>
      </c>
      <c r="H47" s="57" t="s">
        <v>84</v>
      </c>
      <c r="I47" s="54">
        <v>14</v>
      </c>
      <c r="J47" s="55">
        <f t="shared" si="0"/>
        <v>42</v>
      </c>
    </row>
    <row r="48" spans="2:12">
      <c r="B48" s="72">
        <v>24</v>
      </c>
      <c r="C48" s="60" t="s">
        <v>311</v>
      </c>
      <c r="D48" s="61"/>
      <c r="E48" s="61"/>
      <c r="F48" s="58" t="s">
        <v>36</v>
      </c>
      <c r="G48" s="112" t="s">
        <v>37</v>
      </c>
      <c r="H48" s="57" t="s">
        <v>38</v>
      </c>
      <c r="I48" s="54">
        <v>12</v>
      </c>
      <c r="J48" s="55">
        <f t="shared" si="0"/>
        <v>24</v>
      </c>
    </row>
    <row r="49" spans="2:10">
      <c r="B49" s="72">
        <v>25</v>
      </c>
      <c r="C49" s="60" t="s">
        <v>319</v>
      </c>
      <c r="D49" s="61"/>
      <c r="E49" s="61"/>
      <c r="F49" s="58" t="s">
        <v>36</v>
      </c>
      <c r="G49" s="112" t="s">
        <v>44</v>
      </c>
      <c r="H49" s="57" t="s">
        <v>22</v>
      </c>
      <c r="I49" s="54">
        <v>15</v>
      </c>
      <c r="J49" s="55">
        <f t="shared" si="0"/>
        <v>15</v>
      </c>
    </row>
    <row r="50" spans="2:10">
      <c r="B50" s="72"/>
      <c r="C50" s="60"/>
      <c r="D50" s="61"/>
      <c r="E50" s="61"/>
      <c r="F50" s="58"/>
      <c r="G50" s="59"/>
      <c r="H50" s="57"/>
      <c r="I50" s="54"/>
      <c r="J50" s="55"/>
    </row>
    <row r="51" spans="2:10">
      <c r="B51" s="72">
        <v>26</v>
      </c>
      <c r="C51" s="60" t="s">
        <v>268</v>
      </c>
      <c r="D51" s="61"/>
      <c r="E51" s="61"/>
      <c r="F51" s="58" t="s">
        <v>147</v>
      </c>
      <c r="G51" s="112" t="s">
        <v>37</v>
      </c>
      <c r="H51" s="57" t="s">
        <v>24</v>
      </c>
      <c r="I51" s="54">
        <v>16</v>
      </c>
      <c r="J51" s="55">
        <f t="shared" si="0"/>
        <v>32</v>
      </c>
    </row>
    <row r="52" spans="2:10">
      <c r="B52" s="72">
        <v>27</v>
      </c>
      <c r="C52" s="60" t="s">
        <v>320</v>
      </c>
      <c r="D52" s="61"/>
      <c r="E52" s="61"/>
      <c r="F52" s="58" t="s">
        <v>147</v>
      </c>
      <c r="G52" s="112" t="s">
        <v>40</v>
      </c>
      <c r="H52" s="57" t="s">
        <v>329</v>
      </c>
      <c r="I52" s="54">
        <v>4</v>
      </c>
      <c r="J52" s="55">
        <f t="shared" si="0"/>
        <v>32</v>
      </c>
    </row>
    <row r="53" spans="2:10">
      <c r="B53" s="72"/>
      <c r="C53" s="60"/>
      <c r="D53" s="61"/>
      <c r="E53" s="61"/>
      <c r="F53" s="58"/>
      <c r="G53" s="59"/>
      <c r="H53" s="57"/>
      <c r="I53" s="54"/>
      <c r="J53" s="55"/>
    </row>
    <row r="54" spans="2:10">
      <c r="B54" s="72">
        <v>28</v>
      </c>
      <c r="C54" s="60" t="s">
        <v>305</v>
      </c>
      <c r="D54" s="61"/>
      <c r="E54" s="61"/>
      <c r="F54" s="58" t="s">
        <v>138</v>
      </c>
      <c r="G54" s="112" t="s">
        <v>327</v>
      </c>
      <c r="H54" s="57" t="s">
        <v>47</v>
      </c>
      <c r="I54" s="54">
        <v>9</v>
      </c>
      <c r="J54" s="55">
        <f t="shared" si="0"/>
        <v>0</v>
      </c>
    </row>
    <row r="55" spans="2:10">
      <c r="B55" s="72">
        <v>29</v>
      </c>
      <c r="C55" s="60" t="s">
        <v>306</v>
      </c>
      <c r="D55" s="61"/>
      <c r="E55" s="61"/>
      <c r="F55" s="58" t="s">
        <v>138</v>
      </c>
      <c r="G55" s="112" t="s">
        <v>327</v>
      </c>
      <c r="H55" s="57" t="s">
        <v>47</v>
      </c>
      <c r="I55" s="54">
        <v>8</v>
      </c>
      <c r="J55" s="55">
        <f t="shared" si="0"/>
        <v>0</v>
      </c>
    </row>
    <row r="56" spans="2:10" s="103" customFormat="1">
      <c r="B56" s="72">
        <v>29</v>
      </c>
      <c r="C56" s="120" t="s">
        <v>338</v>
      </c>
      <c r="D56" s="121"/>
      <c r="E56" s="121"/>
      <c r="F56" s="118" t="s">
        <v>138</v>
      </c>
      <c r="G56" s="112" t="s">
        <v>40</v>
      </c>
      <c r="H56" s="116" t="s">
        <v>47</v>
      </c>
      <c r="I56" s="54">
        <v>5</v>
      </c>
      <c r="J56" s="55">
        <f t="shared" si="0"/>
        <v>40</v>
      </c>
    </row>
    <row r="57" spans="2:10">
      <c r="B57" s="72"/>
      <c r="C57" s="60"/>
      <c r="D57" s="61"/>
      <c r="E57" s="61"/>
      <c r="F57" s="56"/>
      <c r="G57" s="59"/>
      <c r="H57" s="57"/>
      <c r="I57" s="54"/>
      <c r="J57" s="55"/>
    </row>
    <row r="58" spans="2:10">
      <c r="B58" s="72">
        <v>30</v>
      </c>
      <c r="C58" s="60" t="s">
        <v>326</v>
      </c>
      <c r="D58" s="76"/>
      <c r="E58" s="76"/>
      <c r="F58" s="58" t="s">
        <v>41</v>
      </c>
      <c r="G58" s="112" t="s">
        <v>327</v>
      </c>
      <c r="H58" s="57" t="s">
        <v>24</v>
      </c>
      <c r="I58" s="78">
        <v>8</v>
      </c>
      <c r="J58" s="55">
        <f t="shared" si="0"/>
        <v>0</v>
      </c>
    </row>
    <row r="59" spans="2:10">
      <c r="B59" s="72">
        <v>31</v>
      </c>
      <c r="C59" s="60" t="s">
        <v>310</v>
      </c>
      <c r="D59" s="61"/>
      <c r="E59" s="61"/>
      <c r="F59" s="58" t="s">
        <v>41</v>
      </c>
      <c r="G59" s="112" t="s">
        <v>44</v>
      </c>
      <c r="H59" s="57" t="s">
        <v>24</v>
      </c>
      <c r="I59" s="54">
        <v>12</v>
      </c>
      <c r="J59" s="55">
        <f t="shared" si="0"/>
        <v>12</v>
      </c>
    </row>
    <row r="60" spans="2:10">
      <c r="B60" s="72">
        <v>32</v>
      </c>
      <c r="C60" s="60" t="s">
        <v>314</v>
      </c>
      <c r="D60" s="61"/>
      <c r="E60" s="61"/>
      <c r="F60" s="58" t="s">
        <v>41</v>
      </c>
      <c r="G60" s="112" t="s">
        <v>327</v>
      </c>
      <c r="H60" s="57" t="s">
        <v>87</v>
      </c>
      <c r="I60" s="54">
        <v>60</v>
      </c>
      <c r="J60" s="55">
        <f t="shared" si="0"/>
        <v>0</v>
      </c>
    </row>
    <row r="61" spans="2:10">
      <c r="B61" s="72">
        <v>33</v>
      </c>
      <c r="C61" s="60" t="s">
        <v>315</v>
      </c>
      <c r="D61" s="61"/>
      <c r="E61" s="61"/>
      <c r="F61" s="58" t="s">
        <v>41</v>
      </c>
      <c r="G61" s="112" t="s">
        <v>49</v>
      </c>
      <c r="H61" s="57" t="s">
        <v>47</v>
      </c>
      <c r="I61" s="54">
        <v>14</v>
      </c>
      <c r="J61" s="55">
        <f t="shared" si="0"/>
        <v>70</v>
      </c>
    </row>
    <row r="62" spans="2:10">
      <c r="B62" s="72">
        <v>34</v>
      </c>
      <c r="C62" s="60" t="s">
        <v>318</v>
      </c>
      <c r="D62" s="61"/>
      <c r="E62" s="61"/>
      <c r="F62" s="58" t="s">
        <v>41</v>
      </c>
      <c r="G62" s="112" t="s">
        <v>327</v>
      </c>
      <c r="H62" s="57" t="s">
        <v>39</v>
      </c>
      <c r="I62" s="54">
        <v>10</v>
      </c>
      <c r="J62" s="55">
        <f t="shared" si="0"/>
        <v>0</v>
      </c>
    </row>
    <row r="63" spans="2:10">
      <c r="B63" s="72">
        <v>35</v>
      </c>
      <c r="C63" s="60" t="s">
        <v>88</v>
      </c>
      <c r="D63" s="61"/>
      <c r="E63" s="61"/>
      <c r="F63" s="58" t="s">
        <v>41</v>
      </c>
      <c r="G63" s="112" t="s">
        <v>44</v>
      </c>
      <c r="H63" s="57" t="s">
        <v>22</v>
      </c>
      <c r="I63" s="54">
        <v>15</v>
      </c>
      <c r="J63" s="55">
        <f t="shared" si="0"/>
        <v>15</v>
      </c>
    </row>
    <row r="64" spans="2:10">
      <c r="B64" s="72">
        <v>36</v>
      </c>
      <c r="C64" s="60" t="s">
        <v>178</v>
      </c>
      <c r="D64" s="61"/>
      <c r="E64" s="61"/>
      <c r="F64" s="58" t="s">
        <v>41</v>
      </c>
      <c r="G64" s="112" t="s">
        <v>37</v>
      </c>
      <c r="H64" s="57" t="s">
        <v>22</v>
      </c>
      <c r="I64" s="54">
        <v>2</v>
      </c>
      <c r="J64" s="55">
        <f t="shared" si="0"/>
        <v>4</v>
      </c>
    </row>
    <row r="65" spans="2:11">
      <c r="B65" s="72">
        <v>37</v>
      </c>
      <c r="C65" s="60" t="s">
        <v>322</v>
      </c>
      <c r="D65" s="61"/>
      <c r="E65" s="61"/>
      <c r="F65" s="58" t="s">
        <v>41</v>
      </c>
      <c r="G65" s="112" t="s">
        <v>50</v>
      </c>
      <c r="H65" s="57" t="s">
        <v>24</v>
      </c>
      <c r="I65" s="54">
        <v>6</v>
      </c>
      <c r="J65" s="55">
        <f t="shared" si="0"/>
        <v>36</v>
      </c>
    </row>
    <row r="66" spans="2:11">
      <c r="B66" s="72">
        <v>38</v>
      </c>
      <c r="C66" s="105" t="s">
        <v>328</v>
      </c>
      <c r="D66" s="102"/>
      <c r="E66" s="102"/>
      <c r="F66" s="101" t="s">
        <v>41</v>
      </c>
      <c r="G66" s="112" t="s">
        <v>28</v>
      </c>
      <c r="H66" s="100" t="s">
        <v>47</v>
      </c>
      <c r="I66" s="54">
        <v>17.5</v>
      </c>
      <c r="J66" s="55">
        <f t="shared" si="0"/>
        <v>175</v>
      </c>
    </row>
    <row r="67" spans="2:11">
      <c r="B67" s="72"/>
      <c r="C67" s="60"/>
      <c r="D67" s="61"/>
      <c r="E67" s="61"/>
      <c r="F67" s="58"/>
      <c r="G67" s="59"/>
      <c r="H67" s="57"/>
      <c r="I67" s="54"/>
      <c r="J67" s="55"/>
    </row>
    <row r="68" spans="2:11">
      <c r="B68" s="72">
        <v>39</v>
      </c>
      <c r="C68" s="176" t="s">
        <v>316</v>
      </c>
      <c r="D68" s="177"/>
      <c r="E68" s="178"/>
      <c r="F68" s="58" t="s">
        <v>317</v>
      </c>
      <c r="G68" s="59" t="s">
        <v>28</v>
      </c>
      <c r="H68" s="57" t="s">
        <v>46</v>
      </c>
      <c r="I68" s="54">
        <v>22</v>
      </c>
      <c r="J68" s="55">
        <f t="shared" si="0"/>
        <v>220</v>
      </c>
    </row>
    <row r="69" spans="2:11">
      <c r="B69" s="79"/>
      <c r="C69" s="60"/>
      <c r="D69" s="62"/>
      <c r="E69" s="62"/>
      <c r="F69" s="58"/>
      <c r="G69" s="59"/>
      <c r="H69" s="57"/>
      <c r="I69" s="54"/>
      <c r="J69" s="55"/>
    </row>
    <row r="70" spans="2:11">
      <c r="B70" s="80"/>
      <c r="C70" s="81"/>
      <c r="D70" s="81"/>
      <c r="E70" s="81"/>
      <c r="F70" s="81"/>
      <c r="G70" s="82"/>
      <c r="H70" s="83"/>
      <c r="I70" s="84" t="s">
        <v>51</v>
      </c>
      <c r="J70" s="85">
        <f>SUM(J14:J69)</f>
        <v>1521.3</v>
      </c>
      <c r="K70" s="86">
        <f>+J70-1100</f>
        <v>421.29999999999995</v>
      </c>
    </row>
    <row r="71" spans="2:11">
      <c r="B71" s="80"/>
      <c r="J71" s="87"/>
    </row>
    <row r="72" spans="2:11">
      <c r="B72" s="88" t="s">
        <v>52</v>
      </c>
      <c r="I72" s="89" t="s">
        <v>184</v>
      </c>
      <c r="J72" s="90">
        <f>+SUM(J19:J43)</f>
        <v>414.5</v>
      </c>
    </row>
    <row r="73" spans="2:11">
      <c r="B73" s="88" t="s">
        <v>53</v>
      </c>
      <c r="I73" s="89" t="s">
        <v>185</v>
      </c>
      <c r="J73" s="90">
        <f>+(J70-J72)/1.18</f>
        <v>937.96610169491521</v>
      </c>
    </row>
    <row r="74" spans="2:11">
      <c r="B74" s="88" t="s">
        <v>54</v>
      </c>
      <c r="I74" s="89" t="s">
        <v>186</v>
      </c>
      <c r="J74" s="90">
        <f>+J73*0.18</f>
        <v>168.83389830508474</v>
      </c>
    </row>
    <row r="75" spans="2:11">
      <c r="B75" s="88" t="s">
        <v>225</v>
      </c>
      <c r="I75" s="91" t="s">
        <v>187</v>
      </c>
      <c r="J75" s="92">
        <f>SUM(J72:J74)</f>
        <v>1521.3000000000002</v>
      </c>
    </row>
    <row r="76" spans="2:11">
      <c r="B76" s="93"/>
    </row>
    <row r="77" spans="2:11">
      <c r="B77" s="88" t="s">
        <v>55</v>
      </c>
    </row>
    <row r="79" spans="2:11">
      <c r="B79" s="68" t="s">
        <v>56</v>
      </c>
      <c r="C79" s="171" t="s">
        <v>229</v>
      </c>
      <c r="D79" s="172"/>
      <c r="E79" s="68" t="s">
        <v>57</v>
      </c>
      <c r="F79" s="70" t="s">
        <v>228</v>
      </c>
      <c r="G79" s="68" t="s">
        <v>58</v>
      </c>
      <c r="H79" s="167" t="s">
        <v>107</v>
      </c>
      <c r="I79" s="168"/>
      <c r="J79" s="169"/>
    </row>
    <row r="100" spans="9:9">
      <c r="I100" s="77"/>
    </row>
    <row r="101" spans="9:9">
      <c r="I101" s="77"/>
    </row>
  </sheetData>
  <mergeCells count="13">
    <mergeCell ref="H79:J79"/>
    <mergeCell ref="B10:C11"/>
    <mergeCell ref="E10:F10"/>
    <mergeCell ref="E11:F11"/>
    <mergeCell ref="C13:E13"/>
    <mergeCell ref="C68:E68"/>
    <mergeCell ref="C79:D79"/>
    <mergeCell ref="G7:J7"/>
    <mergeCell ref="B3:C3"/>
    <mergeCell ref="G4:J4"/>
    <mergeCell ref="B5:D5"/>
    <mergeCell ref="G5:J6"/>
    <mergeCell ref="B6:D6"/>
  </mergeCells>
  <hyperlinks>
    <hyperlink ref="H79" r:id="rId1" xr:uid="{B57F6314-778E-4CBB-980A-D2834F2114F7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1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584A-E60A-43AD-ACD0-3C7FBB8A1CF4}">
  <sheetPr>
    <tabColor rgb="FFFFC000"/>
    <pageSetUpPr fitToPage="1"/>
  </sheetPr>
  <dimension ref="B2:L62"/>
  <sheetViews>
    <sheetView showGridLines="0" tabSelected="1" zoomScaleNormal="100" workbookViewId="0">
      <selection activeCell="G5" sqref="G5:J6"/>
    </sheetView>
  </sheetViews>
  <sheetFormatPr baseColWidth="10" defaultColWidth="11.42578125" defaultRowHeight="15"/>
  <cols>
    <col min="1" max="1" width="2.85546875" style="125" customWidth="1"/>
    <col min="2" max="2" width="12.7109375" style="125" customWidth="1"/>
    <col min="3" max="3" width="14.7109375" style="125" customWidth="1"/>
    <col min="4" max="4" width="12.5703125" style="125" customWidth="1"/>
    <col min="5" max="5" width="16.7109375" style="125" customWidth="1"/>
    <col min="6" max="6" width="14" style="125" customWidth="1"/>
    <col min="7" max="7" width="11.42578125" style="125"/>
    <col min="8" max="8" width="13.85546875" style="125" bestFit="1" customWidth="1"/>
    <col min="9" max="9" width="12.7109375" style="125" customWidth="1"/>
    <col min="10" max="10" width="14.7109375" style="125" bestFit="1" customWidth="1"/>
    <col min="11" max="11" width="11.42578125" style="125"/>
    <col min="12" max="12" width="11.85546875" style="125" bestFit="1" customWidth="1"/>
    <col min="13" max="16384" width="11.42578125" style="125"/>
  </cols>
  <sheetData>
    <row r="2" spans="2:10">
      <c r="B2" s="125" t="s">
        <v>307</v>
      </c>
    </row>
    <row r="3" spans="2:10" ht="15.75">
      <c r="B3" s="163" t="s">
        <v>0</v>
      </c>
      <c r="C3" s="163"/>
      <c r="D3" s="138"/>
      <c r="E3" s="138"/>
    </row>
    <row r="4" spans="2:10" ht="42">
      <c r="B4" s="139" t="s">
        <v>1</v>
      </c>
      <c r="C4" s="140"/>
      <c r="D4" s="140"/>
      <c r="E4" s="140"/>
      <c r="G4" s="164" t="s">
        <v>376</v>
      </c>
      <c r="H4" s="164"/>
      <c r="I4" s="164"/>
      <c r="J4" s="164"/>
    </row>
    <row r="5" spans="2:10" ht="15.75">
      <c r="B5" s="185" t="s">
        <v>350</v>
      </c>
      <c r="C5" s="185"/>
      <c r="D5" s="150"/>
      <c r="E5" s="141"/>
      <c r="G5" s="166" t="s">
        <v>340</v>
      </c>
      <c r="H5" s="166"/>
      <c r="I5" s="166"/>
      <c r="J5" s="166"/>
    </row>
    <row r="6" spans="2:10">
      <c r="B6" s="165" t="s">
        <v>349</v>
      </c>
      <c r="C6" s="165"/>
      <c r="D6" s="165"/>
      <c r="E6" s="141"/>
      <c r="G6" s="166"/>
      <c r="H6" s="166"/>
      <c r="I6" s="166"/>
      <c r="J6" s="166"/>
    </row>
    <row r="7" spans="2:10" ht="25.5">
      <c r="G7" s="166" t="s">
        <v>369</v>
      </c>
      <c r="H7" s="166"/>
      <c r="I7" s="166"/>
      <c r="J7" s="166"/>
    </row>
    <row r="10" spans="2:10">
      <c r="B10" s="182" t="s">
        <v>341</v>
      </c>
      <c r="C10" s="182"/>
      <c r="D10" s="123" t="s">
        <v>342</v>
      </c>
      <c r="E10" s="183" t="s">
        <v>343</v>
      </c>
      <c r="F10" s="184"/>
      <c r="G10" s="126" t="s">
        <v>6</v>
      </c>
      <c r="H10" s="142" t="s">
        <v>362</v>
      </c>
      <c r="I10" s="126" t="s">
        <v>7</v>
      </c>
      <c r="J10" s="127">
        <v>44070</v>
      </c>
    </row>
    <row r="11" spans="2:10">
      <c r="B11" s="182"/>
      <c r="C11" s="182"/>
      <c r="D11" s="123" t="s">
        <v>344</v>
      </c>
      <c r="E11" s="183" t="s">
        <v>345</v>
      </c>
      <c r="F11" s="184"/>
      <c r="G11" s="126" t="s">
        <v>10</v>
      </c>
      <c r="H11" s="142" t="s">
        <v>11</v>
      </c>
      <c r="I11" s="126" t="s">
        <v>12</v>
      </c>
      <c r="J11" s="142" t="s">
        <v>13</v>
      </c>
    </row>
    <row r="13" spans="2:10">
      <c r="B13" s="143" t="s">
        <v>14</v>
      </c>
      <c r="C13" s="173" t="s">
        <v>15</v>
      </c>
      <c r="D13" s="174"/>
      <c r="E13" s="175"/>
      <c r="F13" s="143" t="s">
        <v>16</v>
      </c>
      <c r="G13" s="143" t="s">
        <v>17</v>
      </c>
      <c r="H13" s="143" t="s">
        <v>18</v>
      </c>
      <c r="I13" s="143" t="s">
        <v>19</v>
      </c>
      <c r="J13" s="143" t="s">
        <v>20</v>
      </c>
    </row>
    <row r="14" spans="2:10" s="156" customFormat="1">
      <c r="B14" s="157">
        <v>1</v>
      </c>
      <c r="C14" s="147" t="s">
        <v>359</v>
      </c>
      <c r="D14" s="149"/>
      <c r="E14" s="149"/>
      <c r="F14" s="152" t="s">
        <v>360</v>
      </c>
      <c r="G14" s="153">
        <v>1</v>
      </c>
      <c r="H14" s="153" t="s">
        <v>353</v>
      </c>
      <c r="I14" s="122">
        <v>22</v>
      </c>
      <c r="J14" s="55">
        <f t="shared" ref="J14" si="0">+G14*I14</f>
        <v>22</v>
      </c>
    </row>
    <row r="15" spans="2:10" s="156" customFormat="1">
      <c r="B15" s="157">
        <v>2</v>
      </c>
      <c r="C15" s="147" t="s">
        <v>361</v>
      </c>
      <c r="D15" s="149"/>
      <c r="E15" s="149"/>
      <c r="F15" s="152" t="s">
        <v>360</v>
      </c>
      <c r="G15" s="153">
        <v>1</v>
      </c>
      <c r="H15" s="153" t="s">
        <v>353</v>
      </c>
      <c r="I15" s="122">
        <v>28</v>
      </c>
      <c r="J15" s="55">
        <f t="shared" ref="J15" si="1">+G15*I15</f>
        <v>28</v>
      </c>
    </row>
    <row r="16" spans="2:10" s="156" customFormat="1">
      <c r="B16" s="157">
        <v>3</v>
      </c>
      <c r="C16" s="147" t="s">
        <v>366</v>
      </c>
      <c r="D16" s="149"/>
      <c r="E16" s="149"/>
      <c r="F16" s="152" t="s">
        <v>348</v>
      </c>
      <c r="G16" s="153">
        <v>10</v>
      </c>
      <c r="H16" s="153" t="s">
        <v>24</v>
      </c>
      <c r="I16" s="122">
        <v>0.4</v>
      </c>
      <c r="J16" s="55">
        <f t="shared" ref="J16" si="2">+G16*I16</f>
        <v>4</v>
      </c>
    </row>
    <row r="17" spans="2:12" s="156" customFormat="1">
      <c r="B17" s="157">
        <v>4</v>
      </c>
      <c r="C17" s="147" t="s">
        <v>374</v>
      </c>
      <c r="D17" s="149"/>
      <c r="E17" s="149"/>
      <c r="F17" s="152" t="s">
        <v>348</v>
      </c>
      <c r="G17" s="153">
        <v>2</v>
      </c>
      <c r="H17" s="153" t="s">
        <v>353</v>
      </c>
      <c r="I17" s="122">
        <v>8</v>
      </c>
      <c r="J17" s="55">
        <f t="shared" ref="J17" si="3">+G17*I17</f>
        <v>16</v>
      </c>
      <c r="K17" s="204"/>
    </row>
    <row r="18" spans="2:12" s="156" customFormat="1">
      <c r="B18" s="157">
        <v>5</v>
      </c>
      <c r="C18" s="147" t="s">
        <v>372</v>
      </c>
      <c r="D18" s="149"/>
      <c r="E18" s="149"/>
      <c r="F18" s="152" t="s">
        <v>348</v>
      </c>
      <c r="G18" s="153">
        <v>2</v>
      </c>
      <c r="H18" s="153" t="s">
        <v>24</v>
      </c>
      <c r="I18" s="122">
        <v>3</v>
      </c>
      <c r="J18" s="55">
        <f t="shared" ref="J18" si="4">+G18*I18</f>
        <v>6</v>
      </c>
      <c r="K18" s="204"/>
    </row>
    <row r="19" spans="2:12" s="148" customFormat="1">
      <c r="B19" s="157">
        <v>6</v>
      </c>
      <c r="C19" s="147" t="s">
        <v>356</v>
      </c>
      <c r="D19" s="149"/>
      <c r="E19" s="149"/>
      <c r="F19" s="145" t="s">
        <v>354</v>
      </c>
      <c r="G19" s="153">
        <v>2</v>
      </c>
      <c r="H19" s="146" t="s">
        <v>353</v>
      </c>
      <c r="I19" s="122">
        <v>3</v>
      </c>
      <c r="J19" s="55">
        <f t="shared" ref="J19:J26" si="5">+G19*I19</f>
        <v>6</v>
      </c>
    </row>
    <row r="20" spans="2:12" s="156" customFormat="1">
      <c r="B20" s="157">
        <v>7</v>
      </c>
      <c r="C20" s="147" t="s">
        <v>364</v>
      </c>
      <c r="D20" s="149"/>
      <c r="E20" s="149"/>
      <c r="F20" s="152" t="s">
        <v>354</v>
      </c>
      <c r="G20" s="153">
        <v>1</v>
      </c>
      <c r="H20" s="153" t="s">
        <v>353</v>
      </c>
      <c r="I20" s="122">
        <v>4.5</v>
      </c>
      <c r="J20" s="55">
        <f t="shared" ref="J20" si="6">+G20*I20</f>
        <v>4.5</v>
      </c>
    </row>
    <row r="21" spans="2:12" s="156" customFormat="1">
      <c r="B21" s="157">
        <v>8</v>
      </c>
      <c r="C21" s="147" t="s">
        <v>357</v>
      </c>
      <c r="D21" s="149"/>
      <c r="E21" s="149"/>
      <c r="F21" s="152" t="s">
        <v>354</v>
      </c>
      <c r="G21" s="153">
        <v>1</v>
      </c>
      <c r="H21" s="153" t="s">
        <v>353</v>
      </c>
      <c r="I21" s="122">
        <v>6</v>
      </c>
      <c r="J21" s="55">
        <f t="shared" ref="J21:J23" si="7">+G21*I21</f>
        <v>6</v>
      </c>
    </row>
    <row r="22" spans="2:12" s="156" customFormat="1">
      <c r="B22" s="157">
        <v>9</v>
      </c>
      <c r="C22" s="147" t="s">
        <v>370</v>
      </c>
      <c r="D22" s="149"/>
      <c r="E22" s="149"/>
      <c r="F22" s="152" t="s">
        <v>354</v>
      </c>
      <c r="G22" s="153">
        <v>2</v>
      </c>
      <c r="H22" s="153" t="s">
        <v>24</v>
      </c>
      <c r="I22" s="122">
        <v>1.5</v>
      </c>
      <c r="J22" s="55">
        <f t="shared" ref="J22" si="8">+G22*I22</f>
        <v>3</v>
      </c>
    </row>
    <row r="23" spans="2:12" s="156" customFormat="1">
      <c r="B23" s="157">
        <v>10</v>
      </c>
      <c r="C23" s="147" t="s">
        <v>371</v>
      </c>
      <c r="D23" s="149"/>
      <c r="E23" s="149"/>
      <c r="F23" s="152" t="s">
        <v>354</v>
      </c>
      <c r="G23" s="153">
        <v>1</v>
      </c>
      <c r="H23" s="153" t="s">
        <v>353</v>
      </c>
      <c r="I23" s="122">
        <v>5</v>
      </c>
      <c r="J23" s="55">
        <f t="shared" si="7"/>
        <v>5</v>
      </c>
    </row>
    <row r="24" spans="2:12" s="148" customFormat="1">
      <c r="B24" s="157">
        <v>11</v>
      </c>
      <c r="C24" s="179" t="s">
        <v>367</v>
      </c>
      <c r="D24" s="180"/>
      <c r="E24" s="181"/>
      <c r="F24" s="152" t="s">
        <v>347</v>
      </c>
      <c r="G24" s="153">
        <v>3</v>
      </c>
      <c r="H24" s="154" t="s">
        <v>38</v>
      </c>
      <c r="I24" s="159">
        <v>6</v>
      </c>
      <c r="J24" s="55">
        <f t="shared" si="5"/>
        <v>18</v>
      </c>
      <c r="K24" s="156"/>
    </row>
    <row r="25" spans="2:12" s="156" customFormat="1">
      <c r="B25" s="157">
        <v>12</v>
      </c>
      <c r="C25" s="179" t="s">
        <v>365</v>
      </c>
      <c r="D25" s="180"/>
      <c r="E25" s="181"/>
      <c r="F25" s="152" t="s">
        <v>347</v>
      </c>
      <c r="G25" s="153">
        <v>5</v>
      </c>
      <c r="H25" s="154" t="s">
        <v>38</v>
      </c>
      <c r="I25" s="159">
        <v>12</v>
      </c>
      <c r="J25" s="55">
        <f t="shared" ref="J25" si="9">+G25*I25</f>
        <v>60</v>
      </c>
    </row>
    <row r="26" spans="2:12" s="148" customFormat="1">
      <c r="B26" s="157">
        <v>13</v>
      </c>
      <c r="C26" s="179" t="s">
        <v>358</v>
      </c>
      <c r="D26" s="180"/>
      <c r="E26" s="181"/>
      <c r="F26" s="152" t="s">
        <v>355</v>
      </c>
      <c r="G26" s="153">
        <v>2</v>
      </c>
      <c r="H26" s="154" t="s">
        <v>38</v>
      </c>
      <c r="I26" s="122">
        <v>30</v>
      </c>
      <c r="J26" s="55">
        <f t="shared" si="5"/>
        <v>60</v>
      </c>
      <c r="K26" s="156"/>
    </row>
    <row r="27" spans="2:12" s="156" customFormat="1">
      <c r="B27" s="157">
        <v>14</v>
      </c>
      <c r="C27" s="179" t="s">
        <v>363</v>
      </c>
      <c r="D27" s="180"/>
      <c r="E27" s="181"/>
      <c r="F27" s="155" t="s">
        <v>352</v>
      </c>
      <c r="G27" s="153">
        <v>1</v>
      </c>
      <c r="H27" s="154" t="s">
        <v>22</v>
      </c>
      <c r="I27" s="122">
        <v>4</v>
      </c>
      <c r="J27" s="55">
        <f t="shared" ref="J27:J28" si="10">+G27*I27</f>
        <v>4</v>
      </c>
    </row>
    <row r="28" spans="2:12" s="156" customFormat="1">
      <c r="B28" s="157">
        <v>15</v>
      </c>
      <c r="C28" s="179" t="s">
        <v>373</v>
      </c>
      <c r="D28" s="180"/>
      <c r="E28" s="181"/>
      <c r="F28" s="155" t="s">
        <v>352</v>
      </c>
      <c r="G28" s="153">
        <v>2</v>
      </c>
      <c r="H28" s="154" t="s">
        <v>24</v>
      </c>
      <c r="I28" s="122">
        <v>12</v>
      </c>
      <c r="J28" s="55">
        <f t="shared" si="10"/>
        <v>24</v>
      </c>
    </row>
    <row r="29" spans="2:12" s="156" customFormat="1">
      <c r="B29" s="157">
        <v>16</v>
      </c>
      <c r="C29" s="179" t="s">
        <v>375</v>
      </c>
      <c r="D29" s="180"/>
      <c r="E29" s="181"/>
      <c r="F29" s="155" t="s">
        <v>352</v>
      </c>
      <c r="G29" s="153">
        <v>1</v>
      </c>
      <c r="H29" s="154" t="s">
        <v>84</v>
      </c>
      <c r="I29" s="122">
        <v>15</v>
      </c>
      <c r="J29" s="55">
        <f t="shared" ref="J29" si="11">+G29*I29</f>
        <v>15</v>
      </c>
    </row>
    <row r="30" spans="2:12" s="148" customFormat="1">
      <c r="B30" s="158"/>
      <c r="C30" s="179"/>
      <c r="D30" s="180"/>
      <c r="E30" s="181"/>
      <c r="F30" s="137"/>
      <c r="G30" s="146"/>
      <c r="H30" s="124"/>
      <c r="I30" s="151"/>
      <c r="J30" s="55"/>
    </row>
    <row r="31" spans="2:12">
      <c r="B31" s="128"/>
      <c r="C31" s="129"/>
      <c r="D31" s="129"/>
      <c r="E31" s="129"/>
      <c r="F31" s="129"/>
      <c r="G31" s="130"/>
      <c r="H31" s="131"/>
      <c r="I31" s="132" t="s">
        <v>51</v>
      </c>
      <c r="J31" s="133">
        <f>SUM(J14:J30)</f>
        <v>281.5</v>
      </c>
      <c r="L31" s="144"/>
    </row>
    <row r="32" spans="2:12">
      <c r="B32" s="128"/>
      <c r="F32" s="148"/>
      <c r="G32" s="148"/>
      <c r="H32" s="148"/>
      <c r="I32" s="148"/>
      <c r="J32" s="134"/>
    </row>
    <row r="33" spans="2:12">
      <c r="B33" s="135" t="s">
        <v>52</v>
      </c>
      <c r="F33" s="148"/>
      <c r="G33" s="148"/>
      <c r="H33" s="148"/>
      <c r="I33" s="148"/>
      <c r="J33" s="160">
        <f>+J31/1.18</f>
        <v>238.55932203389833</v>
      </c>
    </row>
    <row r="34" spans="2:12">
      <c r="B34" s="135" t="s">
        <v>53</v>
      </c>
      <c r="J34" s="134"/>
    </row>
    <row r="35" spans="2:12">
      <c r="B35" s="135" t="s">
        <v>346</v>
      </c>
      <c r="J35" s="134"/>
      <c r="L35" s="161"/>
    </row>
    <row r="36" spans="2:12">
      <c r="B36" s="135" t="s">
        <v>368</v>
      </c>
      <c r="J36" s="134"/>
    </row>
    <row r="37" spans="2:12">
      <c r="B37" s="136"/>
    </row>
    <row r="38" spans="2:12">
      <c r="B38" s="36" t="s">
        <v>351</v>
      </c>
    </row>
    <row r="40" spans="2:12">
      <c r="B40" s="126" t="s">
        <v>56</v>
      </c>
      <c r="C40" s="171" t="s">
        <v>229</v>
      </c>
      <c r="D40" s="172"/>
      <c r="E40" s="126" t="s">
        <v>57</v>
      </c>
      <c r="F40" s="127" t="s">
        <v>228</v>
      </c>
      <c r="G40" s="126" t="s">
        <v>58</v>
      </c>
      <c r="H40" s="167" t="s">
        <v>107</v>
      </c>
      <c r="I40" s="168"/>
      <c r="J40" s="169"/>
    </row>
    <row r="61" spans="9:9">
      <c r="I61" s="77"/>
    </row>
    <row r="62" spans="9:9">
      <c r="I62" s="77"/>
    </row>
  </sheetData>
  <mergeCells count="19">
    <mergeCell ref="G7:J7"/>
    <mergeCell ref="B3:C3"/>
    <mergeCell ref="G4:J4"/>
    <mergeCell ref="G5:J6"/>
    <mergeCell ref="B6:D6"/>
    <mergeCell ref="B5:C5"/>
    <mergeCell ref="C29:E29"/>
    <mergeCell ref="C25:E25"/>
    <mergeCell ref="H40:J40"/>
    <mergeCell ref="B10:C11"/>
    <mergeCell ref="E10:F10"/>
    <mergeCell ref="E11:F11"/>
    <mergeCell ref="C13:E13"/>
    <mergeCell ref="C40:D40"/>
    <mergeCell ref="C30:E30"/>
    <mergeCell ref="C24:E24"/>
    <mergeCell ref="C26:E26"/>
    <mergeCell ref="C27:E27"/>
    <mergeCell ref="C28:E28"/>
  </mergeCells>
  <hyperlinks>
    <hyperlink ref="H40" r:id="rId1" xr:uid="{2E080128-1998-44EB-A6B8-860BA43FD23E}"/>
  </hyperlinks>
  <printOptions horizontalCentered="1"/>
  <pageMargins left="0.11811023622047245" right="0.11811023622047245" top="0.15748031496062992" bottom="0" header="0.31496062992125984" footer="0.31496062992125984"/>
  <pageSetup paperSize="9" scale="68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B3:J231"/>
  <sheetViews>
    <sheetView showGridLines="0" topLeftCell="A109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194" t="s">
        <v>0</v>
      </c>
      <c r="C3" s="194"/>
      <c r="D3" s="11"/>
      <c r="E3" s="11"/>
    </row>
    <row r="4" spans="2:10" ht="42">
      <c r="B4" s="12" t="s">
        <v>1</v>
      </c>
      <c r="C4" s="13"/>
      <c r="D4" s="13"/>
      <c r="E4" s="13"/>
      <c r="G4" s="195" t="s">
        <v>223</v>
      </c>
      <c r="H4" s="195"/>
      <c r="I4" s="195"/>
      <c r="J4" s="195"/>
    </row>
    <row r="5" spans="2:10">
      <c r="B5" s="196" t="s">
        <v>2</v>
      </c>
      <c r="C5" s="196"/>
      <c r="D5" s="196"/>
      <c r="E5" s="14"/>
      <c r="G5" s="197" t="s">
        <v>222</v>
      </c>
      <c r="H5" s="197"/>
      <c r="I5" s="197"/>
      <c r="J5" s="197"/>
    </row>
    <row r="6" spans="2:10">
      <c r="B6" s="196" t="s">
        <v>3</v>
      </c>
      <c r="C6" s="196"/>
      <c r="D6" s="196"/>
      <c r="E6" s="14"/>
      <c r="G6" s="197"/>
      <c r="H6" s="197"/>
      <c r="I6" s="197"/>
      <c r="J6" s="197"/>
    </row>
    <row r="7" spans="2:10">
      <c r="G7" s="193"/>
      <c r="H7" s="193"/>
      <c r="I7" s="193"/>
      <c r="J7" s="193"/>
    </row>
    <row r="10" spans="2:10">
      <c r="B10" s="186" t="s">
        <v>4</v>
      </c>
      <c r="C10" s="186"/>
      <c r="D10" s="15" t="s">
        <v>5</v>
      </c>
      <c r="E10" s="183">
        <v>20600581768</v>
      </c>
      <c r="F10" s="184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86"/>
      <c r="C11" s="186"/>
      <c r="D11" s="15" t="s">
        <v>8</v>
      </c>
      <c r="E11" s="183" t="s">
        <v>9</v>
      </c>
      <c r="F11" s="184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87" t="s">
        <v>15</v>
      </c>
      <c r="D13" s="188"/>
      <c r="E13" s="189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0" t="s">
        <v>89</v>
      </c>
      <c r="D14" s="21"/>
      <c r="E14" s="22"/>
      <c r="F14" s="1" t="s">
        <v>21</v>
      </c>
      <c r="G14" s="2" t="s">
        <v>254</v>
      </c>
      <c r="H14" s="3" t="s">
        <v>24</v>
      </c>
      <c r="I14" s="4">
        <v>21.6</v>
      </c>
      <c r="J14" s="23">
        <f t="shared" ref="J14:J71" si="0">+I14*G14</f>
        <v>756</v>
      </c>
    </row>
    <row r="15" spans="2:10">
      <c r="B15" s="19">
        <v>2</v>
      </c>
      <c r="C15" s="20" t="s">
        <v>128</v>
      </c>
      <c r="D15" s="21"/>
      <c r="E15" s="22"/>
      <c r="F15" s="1" t="s">
        <v>21</v>
      </c>
      <c r="G15" s="2" t="s">
        <v>49</v>
      </c>
      <c r="H15" s="3" t="s">
        <v>24</v>
      </c>
      <c r="I15" s="4">
        <v>25.2</v>
      </c>
      <c r="J15" s="23">
        <f t="shared" si="0"/>
        <v>126</v>
      </c>
    </row>
    <row r="16" spans="2:10">
      <c r="B16" s="19">
        <v>3</v>
      </c>
      <c r="C16" s="20" t="s">
        <v>108</v>
      </c>
      <c r="D16" s="21"/>
      <c r="E16" s="22"/>
      <c r="F16" s="1" t="s">
        <v>21</v>
      </c>
      <c r="G16" s="2" t="s">
        <v>33</v>
      </c>
      <c r="H16" s="3" t="s">
        <v>24</v>
      </c>
      <c r="I16" s="4">
        <v>72</v>
      </c>
      <c r="J16" s="23">
        <f t="shared" si="0"/>
        <v>288</v>
      </c>
    </row>
    <row r="17" spans="2:10">
      <c r="B17" s="19">
        <v>4</v>
      </c>
      <c r="C17" s="20" t="s">
        <v>90</v>
      </c>
      <c r="D17" s="21"/>
      <c r="E17" s="22"/>
      <c r="F17" s="1" t="s">
        <v>21</v>
      </c>
      <c r="G17" s="2" t="s">
        <v>35</v>
      </c>
      <c r="H17" s="3" t="s">
        <v>24</v>
      </c>
      <c r="I17" s="4">
        <v>5.5</v>
      </c>
      <c r="J17" s="23">
        <f t="shared" si="0"/>
        <v>220</v>
      </c>
    </row>
    <row r="18" spans="2:10">
      <c r="B18" s="19">
        <v>5</v>
      </c>
      <c r="C18" s="20" t="s">
        <v>91</v>
      </c>
      <c r="D18" s="21"/>
      <c r="E18" s="22"/>
      <c r="F18" s="1" t="s">
        <v>21</v>
      </c>
      <c r="G18" s="2" t="s">
        <v>35</v>
      </c>
      <c r="H18" s="3" t="s">
        <v>24</v>
      </c>
      <c r="I18" s="4">
        <v>5</v>
      </c>
      <c r="J18" s="23">
        <f t="shared" si="0"/>
        <v>200</v>
      </c>
    </row>
    <row r="19" spans="2:10">
      <c r="B19" s="19">
        <v>6</v>
      </c>
      <c r="C19" s="20" t="s">
        <v>61</v>
      </c>
      <c r="D19" s="21"/>
      <c r="E19" s="22"/>
      <c r="F19" s="1" t="s">
        <v>21</v>
      </c>
      <c r="G19" s="2" t="s">
        <v>48</v>
      </c>
      <c r="H19" s="3" t="s">
        <v>24</v>
      </c>
      <c r="I19" s="4">
        <v>4.5</v>
      </c>
      <c r="J19" s="23">
        <f t="shared" si="0"/>
        <v>225</v>
      </c>
    </row>
    <row r="20" spans="2:10">
      <c r="B20" s="19">
        <v>7</v>
      </c>
      <c r="C20" s="20" t="s">
        <v>92</v>
      </c>
      <c r="D20" s="21"/>
      <c r="E20" s="22"/>
      <c r="F20" s="1" t="s">
        <v>21</v>
      </c>
      <c r="G20" s="2" t="s">
        <v>49</v>
      </c>
      <c r="H20" s="3" t="s">
        <v>22</v>
      </c>
      <c r="I20" s="4">
        <v>17</v>
      </c>
      <c r="J20" s="23">
        <f t="shared" si="0"/>
        <v>85</v>
      </c>
    </row>
    <row r="21" spans="2:10">
      <c r="B21" s="19">
        <v>8</v>
      </c>
      <c r="C21" s="20" t="s">
        <v>93</v>
      </c>
      <c r="D21" s="21"/>
      <c r="E21" s="22"/>
      <c r="F21" s="1" t="s">
        <v>21</v>
      </c>
      <c r="G21" s="2" t="s">
        <v>49</v>
      </c>
      <c r="H21" s="3" t="s">
        <v>24</v>
      </c>
      <c r="I21" s="4">
        <v>25</v>
      </c>
      <c r="J21" s="23">
        <f t="shared" si="0"/>
        <v>125</v>
      </c>
    </row>
    <row r="22" spans="2:10">
      <c r="B22" s="19">
        <v>9</v>
      </c>
      <c r="C22" s="20" t="s">
        <v>62</v>
      </c>
      <c r="D22" s="21"/>
      <c r="E22" s="22"/>
      <c r="F22" s="1" t="s">
        <v>21</v>
      </c>
      <c r="G22" s="2" t="s">
        <v>28</v>
      </c>
      <c r="H22" s="3" t="s">
        <v>22</v>
      </c>
      <c r="I22" s="4">
        <v>18</v>
      </c>
      <c r="J22" s="23">
        <f t="shared" si="0"/>
        <v>180</v>
      </c>
    </row>
    <row r="23" spans="2:10">
      <c r="B23" s="19">
        <v>10</v>
      </c>
      <c r="C23" s="20" t="s">
        <v>94</v>
      </c>
      <c r="D23" s="21"/>
      <c r="E23" s="22"/>
      <c r="F23" s="1" t="s">
        <v>21</v>
      </c>
      <c r="G23" s="2" t="s">
        <v>49</v>
      </c>
      <c r="H23" s="3" t="s">
        <v>24</v>
      </c>
      <c r="I23" s="4">
        <v>30</v>
      </c>
      <c r="J23" s="23">
        <f t="shared" si="0"/>
        <v>150</v>
      </c>
    </row>
    <row r="24" spans="2:10">
      <c r="B24" s="19">
        <v>11</v>
      </c>
      <c r="C24" s="20" t="s">
        <v>95</v>
      </c>
      <c r="D24" s="21"/>
      <c r="E24" s="22"/>
      <c r="F24" s="1" t="s">
        <v>21</v>
      </c>
      <c r="G24" s="2" t="s">
        <v>28</v>
      </c>
      <c r="H24" s="3" t="s">
        <v>22</v>
      </c>
      <c r="I24" s="4">
        <v>20</v>
      </c>
      <c r="J24" s="23">
        <f t="shared" si="0"/>
        <v>200</v>
      </c>
    </row>
    <row r="25" spans="2:10">
      <c r="B25" s="19">
        <v>12</v>
      </c>
      <c r="C25" s="20" t="s">
        <v>122</v>
      </c>
      <c r="D25" s="21"/>
      <c r="E25" s="22"/>
      <c r="F25" s="1" t="s">
        <v>21</v>
      </c>
      <c r="G25" s="2" t="s">
        <v>49</v>
      </c>
      <c r="H25" s="3" t="s">
        <v>22</v>
      </c>
      <c r="I25" s="4">
        <v>28</v>
      </c>
      <c r="J25" s="23">
        <f t="shared" si="0"/>
        <v>140</v>
      </c>
    </row>
    <row r="26" spans="2:10">
      <c r="B26" s="19">
        <v>13</v>
      </c>
      <c r="C26" s="20" t="s">
        <v>154</v>
      </c>
      <c r="D26" s="21"/>
      <c r="E26" s="22"/>
      <c r="F26" s="1" t="s">
        <v>21</v>
      </c>
      <c r="G26" s="2" t="s">
        <v>28</v>
      </c>
      <c r="H26" s="3" t="s">
        <v>22</v>
      </c>
      <c r="I26" s="4">
        <v>25</v>
      </c>
      <c r="J26" s="23">
        <f t="shared" si="0"/>
        <v>250</v>
      </c>
    </row>
    <row r="27" spans="2:10">
      <c r="B27" s="19">
        <v>14</v>
      </c>
      <c r="C27" s="20" t="s">
        <v>155</v>
      </c>
      <c r="D27" s="21"/>
      <c r="E27" s="22"/>
      <c r="F27" s="1" t="s">
        <v>21</v>
      </c>
      <c r="G27" s="2" t="s">
        <v>28</v>
      </c>
      <c r="H27" s="3" t="s">
        <v>22</v>
      </c>
      <c r="I27" s="4">
        <v>20</v>
      </c>
      <c r="J27" s="23">
        <f t="shared" si="0"/>
        <v>200</v>
      </c>
    </row>
    <row r="28" spans="2:10">
      <c r="B28" s="19">
        <v>15</v>
      </c>
      <c r="C28" s="20" t="s">
        <v>121</v>
      </c>
      <c r="D28" s="24"/>
      <c r="E28" s="24"/>
      <c r="F28" s="1" t="s">
        <v>21</v>
      </c>
      <c r="G28" s="2" t="s">
        <v>28</v>
      </c>
      <c r="H28" s="3" t="s">
        <v>22</v>
      </c>
      <c r="I28" s="4">
        <v>30</v>
      </c>
      <c r="J28" s="23">
        <f t="shared" si="0"/>
        <v>300</v>
      </c>
    </row>
    <row r="29" spans="2:10">
      <c r="B29" s="19">
        <v>16</v>
      </c>
      <c r="C29" s="20" t="s">
        <v>253</v>
      </c>
      <c r="D29" s="24"/>
      <c r="E29" s="24"/>
      <c r="F29" s="1" t="s">
        <v>21</v>
      </c>
      <c r="G29" s="2" t="s">
        <v>49</v>
      </c>
      <c r="H29" s="3" t="s">
        <v>22</v>
      </c>
      <c r="I29" s="4">
        <v>12</v>
      </c>
      <c r="J29" s="23">
        <f>+I29*G29</f>
        <v>60</v>
      </c>
    </row>
    <row r="30" spans="2:10">
      <c r="B30" s="19">
        <v>17</v>
      </c>
      <c r="C30" s="20" t="s">
        <v>234</v>
      </c>
      <c r="D30" s="24"/>
      <c r="E30" s="24"/>
      <c r="F30" s="1" t="s">
        <v>21</v>
      </c>
      <c r="G30" s="2" t="s">
        <v>220</v>
      </c>
      <c r="H30" s="3" t="s">
        <v>24</v>
      </c>
      <c r="I30" s="4">
        <v>3</v>
      </c>
      <c r="J30" s="23">
        <f>+I30*G30</f>
        <v>240</v>
      </c>
    </row>
    <row r="31" spans="2:10">
      <c r="B31" s="19"/>
      <c r="C31" s="5"/>
      <c r="D31" s="6"/>
      <c r="E31" s="6"/>
      <c r="F31" s="25"/>
      <c r="G31" s="2"/>
      <c r="H31" s="3"/>
      <c r="I31" s="4"/>
      <c r="J31" s="23"/>
    </row>
    <row r="32" spans="2:10">
      <c r="B32" s="19">
        <v>18</v>
      </c>
      <c r="C32" s="5" t="s">
        <v>125</v>
      </c>
      <c r="D32" s="6"/>
      <c r="E32" s="6"/>
      <c r="F32" s="1" t="s">
        <v>27</v>
      </c>
      <c r="G32" s="2" t="s">
        <v>44</v>
      </c>
      <c r="H32" s="3" t="s">
        <v>46</v>
      </c>
      <c r="I32" s="4">
        <v>40</v>
      </c>
      <c r="J32" s="23">
        <f t="shared" si="0"/>
        <v>40</v>
      </c>
    </row>
    <row r="33" spans="2:10">
      <c r="B33" s="19">
        <v>19</v>
      </c>
      <c r="C33" s="5" t="s">
        <v>26</v>
      </c>
      <c r="D33" s="6"/>
      <c r="E33" s="6"/>
      <c r="F33" s="1" t="s">
        <v>27</v>
      </c>
      <c r="G33" s="2" t="s">
        <v>99</v>
      </c>
      <c r="H33" s="3" t="s">
        <v>24</v>
      </c>
      <c r="I33" s="4">
        <v>0.4</v>
      </c>
      <c r="J33" s="23">
        <f t="shared" si="0"/>
        <v>80</v>
      </c>
    </row>
    <row r="34" spans="2:10">
      <c r="B34" s="19">
        <v>20</v>
      </c>
      <c r="C34" s="5" t="s">
        <v>63</v>
      </c>
      <c r="D34" s="6"/>
      <c r="E34" s="6"/>
      <c r="F34" s="1" t="s">
        <v>27</v>
      </c>
      <c r="G34" s="2" t="s">
        <v>44</v>
      </c>
      <c r="H34" s="3" t="s">
        <v>46</v>
      </c>
      <c r="I34" s="4">
        <v>52</v>
      </c>
      <c r="J34" s="23">
        <f t="shared" si="0"/>
        <v>52</v>
      </c>
    </row>
    <row r="35" spans="2:10">
      <c r="B35" s="19">
        <v>21</v>
      </c>
      <c r="C35" s="5" t="s">
        <v>126</v>
      </c>
      <c r="D35" s="6"/>
      <c r="E35" s="6"/>
      <c r="F35" s="1" t="s">
        <v>27</v>
      </c>
      <c r="G35" s="2" t="s">
        <v>23</v>
      </c>
      <c r="H35" s="3" t="s">
        <v>24</v>
      </c>
      <c r="I35" s="4">
        <v>3</v>
      </c>
      <c r="J35" s="23">
        <f t="shared" si="0"/>
        <v>60</v>
      </c>
    </row>
    <row r="36" spans="2:10">
      <c r="B36" s="19">
        <v>22</v>
      </c>
      <c r="C36" s="5" t="s">
        <v>96</v>
      </c>
      <c r="D36" s="6"/>
      <c r="E36" s="6"/>
      <c r="F36" s="1" t="s">
        <v>27</v>
      </c>
      <c r="G36" s="2" t="s">
        <v>28</v>
      </c>
      <c r="H36" s="3" t="s">
        <v>24</v>
      </c>
      <c r="I36" s="4">
        <v>8</v>
      </c>
      <c r="J36" s="23">
        <f t="shared" si="0"/>
        <v>80</v>
      </c>
    </row>
    <row r="37" spans="2:10">
      <c r="B37" s="19">
        <v>23</v>
      </c>
      <c r="C37" s="5" t="s">
        <v>64</v>
      </c>
      <c r="D37" s="6"/>
      <c r="E37" s="6"/>
      <c r="F37" s="1" t="s">
        <v>27</v>
      </c>
      <c r="G37" s="2" t="s">
        <v>23</v>
      </c>
      <c r="H37" s="3" t="s">
        <v>22</v>
      </c>
      <c r="I37" s="4">
        <v>4.5</v>
      </c>
      <c r="J37" s="23">
        <f t="shared" si="0"/>
        <v>90</v>
      </c>
    </row>
    <row r="38" spans="2:10">
      <c r="B38" s="19">
        <v>24</v>
      </c>
      <c r="C38" s="5" t="s">
        <v>127</v>
      </c>
      <c r="D38" s="6"/>
      <c r="E38" s="6"/>
      <c r="F38" s="1" t="s">
        <v>27</v>
      </c>
      <c r="G38" s="2" t="s">
        <v>44</v>
      </c>
      <c r="H38" s="3" t="s">
        <v>46</v>
      </c>
      <c r="I38" s="4">
        <v>40</v>
      </c>
      <c r="J38" s="23">
        <f t="shared" si="0"/>
        <v>40</v>
      </c>
    </row>
    <row r="39" spans="2:10">
      <c r="B39" s="19">
        <v>25</v>
      </c>
      <c r="C39" s="5" t="s">
        <v>29</v>
      </c>
      <c r="D39" s="6"/>
      <c r="E39" s="6"/>
      <c r="F39" s="1" t="s">
        <v>27</v>
      </c>
      <c r="G39" s="2" t="s">
        <v>49</v>
      </c>
      <c r="H39" s="3" t="s">
        <v>24</v>
      </c>
      <c r="I39" s="4">
        <v>14</v>
      </c>
      <c r="J39" s="23">
        <f t="shared" si="0"/>
        <v>70</v>
      </c>
    </row>
    <row r="40" spans="2:10">
      <c r="B40" s="19">
        <v>26</v>
      </c>
      <c r="C40" s="5" t="s">
        <v>65</v>
      </c>
      <c r="D40" s="6"/>
      <c r="E40" s="6"/>
      <c r="F40" s="1" t="s">
        <v>27</v>
      </c>
      <c r="G40" s="2" t="s">
        <v>44</v>
      </c>
      <c r="H40" s="3" t="s">
        <v>46</v>
      </c>
      <c r="I40" s="4">
        <v>55</v>
      </c>
      <c r="J40" s="23">
        <f t="shared" si="0"/>
        <v>55</v>
      </c>
    </row>
    <row r="41" spans="2:10">
      <c r="B41" s="19">
        <v>27</v>
      </c>
      <c r="C41" s="5" t="s">
        <v>97</v>
      </c>
      <c r="D41" s="6"/>
      <c r="E41" s="6"/>
      <c r="F41" s="1" t="s">
        <v>27</v>
      </c>
      <c r="G41" s="2" t="s">
        <v>99</v>
      </c>
      <c r="H41" s="3" t="s">
        <v>24</v>
      </c>
      <c r="I41" s="4">
        <v>1.2</v>
      </c>
      <c r="J41" s="23">
        <f t="shared" si="0"/>
        <v>240</v>
      </c>
    </row>
    <row r="42" spans="2:10">
      <c r="B42" s="19">
        <v>28</v>
      </c>
      <c r="C42" s="5" t="s">
        <v>66</v>
      </c>
      <c r="D42" s="6"/>
      <c r="E42" s="6"/>
      <c r="F42" s="1" t="s">
        <v>27</v>
      </c>
      <c r="G42" s="2" t="s">
        <v>28</v>
      </c>
      <c r="H42" s="3" t="s">
        <v>22</v>
      </c>
      <c r="I42" s="4">
        <v>7.5</v>
      </c>
      <c r="J42" s="23">
        <f t="shared" si="0"/>
        <v>75</v>
      </c>
    </row>
    <row r="43" spans="2:10">
      <c r="B43" s="19">
        <v>29</v>
      </c>
      <c r="C43" s="5" t="s">
        <v>98</v>
      </c>
      <c r="D43" s="6"/>
      <c r="E43" s="6"/>
      <c r="F43" s="1" t="s">
        <v>27</v>
      </c>
      <c r="G43" s="2" t="s">
        <v>28</v>
      </c>
      <c r="H43" s="3" t="s">
        <v>22</v>
      </c>
      <c r="I43" s="4">
        <v>8.5</v>
      </c>
      <c r="J43" s="23">
        <f t="shared" si="0"/>
        <v>85</v>
      </c>
    </row>
    <row r="44" spans="2:10">
      <c r="B44" s="19">
        <v>30</v>
      </c>
      <c r="C44" s="5" t="s">
        <v>67</v>
      </c>
      <c r="D44" s="6"/>
      <c r="E44" s="6"/>
      <c r="F44" s="1" t="s">
        <v>27</v>
      </c>
      <c r="G44" s="2" t="s">
        <v>44</v>
      </c>
      <c r="H44" s="3" t="s">
        <v>46</v>
      </c>
      <c r="I44" s="26">
        <v>90</v>
      </c>
      <c r="J44" s="23">
        <f t="shared" si="0"/>
        <v>90</v>
      </c>
    </row>
    <row r="45" spans="2:10">
      <c r="B45" s="19">
        <v>31</v>
      </c>
      <c r="C45" s="5" t="s">
        <v>68</v>
      </c>
      <c r="D45" s="6"/>
      <c r="E45" s="6"/>
      <c r="F45" s="1" t="s">
        <v>27</v>
      </c>
      <c r="G45" s="2" t="s">
        <v>44</v>
      </c>
      <c r="H45" s="3" t="s">
        <v>46</v>
      </c>
      <c r="I45" s="4">
        <v>70</v>
      </c>
      <c r="J45" s="23">
        <f t="shared" si="0"/>
        <v>70</v>
      </c>
    </row>
    <row r="46" spans="2:10">
      <c r="B46" s="19">
        <v>32</v>
      </c>
      <c r="C46" s="5" t="s">
        <v>124</v>
      </c>
      <c r="D46" s="6"/>
      <c r="E46" s="6"/>
      <c r="F46" s="1" t="s">
        <v>27</v>
      </c>
      <c r="G46" s="2" t="s">
        <v>28</v>
      </c>
      <c r="H46" s="3" t="s">
        <v>22</v>
      </c>
      <c r="I46" s="4">
        <v>6</v>
      </c>
      <c r="J46" s="23">
        <f t="shared" si="0"/>
        <v>60</v>
      </c>
    </row>
    <row r="47" spans="2:10">
      <c r="B47" s="19">
        <v>33</v>
      </c>
      <c r="C47" s="5" t="s">
        <v>69</v>
      </c>
      <c r="D47" s="6"/>
      <c r="E47" s="6"/>
      <c r="F47" s="1" t="s">
        <v>27</v>
      </c>
      <c r="G47" s="2" t="s">
        <v>60</v>
      </c>
      <c r="H47" s="3" t="s">
        <v>24</v>
      </c>
      <c r="I47" s="4">
        <v>12.5</v>
      </c>
      <c r="J47" s="23">
        <f t="shared" si="0"/>
        <v>187.5</v>
      </c>
    </row>
    <row r="48" spans="2:10">
      <c r="B48" s="19">
        <v>34</v>
      </c>
      <c r="C48" s="5" t="s">
        <v>158</v>
      </c>
      <c r="D48" s="6"/>
      <c r="E48" s="6"/>
      <c r="F48" s="1" t="s">
        <v>27</v>
      </c>
      <c r="G48" s="2" t="s">
        <v>49</v>
      </c>
      <c r="H48" s="3" t="s">
        <v>22</v>
      </c>
      <c r="I48" s="4">
        <v>4</v>
      </c>
      <c r="J48" s="23">
        <f t="shared" si="0"/>
        <v>20</v>
      </c>
    </row>
    <row r="49" spans="2:10">
      <c r="B49" s="19">
        <v>35</v>
      </c>
      <c r="C49" s="5" t="s">
        <v>123</v>
      </c>
      <c r="D49" s="6"/>
      <c r="E49" s="6"/>
      <c r="F49" s="1" t="s">
        <v>27</v>
      </c>
      <c r="G49" s="2" t="s">
        <v>44</v>
      </c>
      <c r="H49" s="3" t="s">
        <v>46</v>
      </c>
      <c r="I49" s="4">
        <v>100</v>
      </c>
      <c r="J49" s="23">
        <f t="shared" si="0"/>
        <v>100</v>
      </c>
    </row>
    <row r="50" spans="2:10">
      <c r="B50" s="19">
        <v>36</v>
      </c>
      <c r="C50" s="5" t="s">
        <v>100</v>
      </c>
      <c r="D50" s="6"/>
      <c r="E50" s="6"/>
      <c r="F50" s="1" t="s">
        <v>27</v>
      </c>
      <c r="G50" s="2" t="s">
        <v>221</v>
      </c>
      <c r="H50" s="3" t="s">
        <v>45</v>
      </c>
      <c r="I50" s="4">
        <v>125</v>
      </c>
      <c r="J50" s="23">
        <f t="shared" si="0"/>
        <v>187.5</v>
      </c>
    </row>
    <row r="51" spans="2:10">
      <c r="B51" s="19">
        <v>37</v>
      </c>
      <c r="C51" s="5" t="s">
        <v>101</v>
      </c>
      <c r="D51" s="6"/>
      <c r="E51" s="6"/>
      <c r="F51" s="1" t="s">
        <v>27</v>
      </c>
      <c r="G51" s="2" t="s">
        <v>25</v>
      </c>
      <c r="H51" s="3" t="s">
        <v>24</v>
      </c>
      <c r="I51" s="4">
        <v>0.8</v>
      </c>
      <c r="J51" s="23">
        <f t="shared" si="0"/>
        <v>24</v>
      </c>
    </row>
    <row r="52" spans="2:10">
      <c r="B52" s="19">
        <v>38</v>
      </c>
      <c r="C52" s="5" t="s">
        <v>235</v>
      </c>
      <c r="D52" s="6"/>
      <c r="E52" s="6"/>
      <c r="F52" s="1" t="s">
        <v>27</v>
      </c>
      <c r="G52" s="2" t="s">
        <v>44</v>
      </c>
      <c r="H52" s="3" t="s">
        <v>46</v>
      </c>
      <c r="I52" s="4">
        <v>50</v>
      </c>
      <c r="J52" s="23">
        <f t="shared" si="0"/>
        <v>50</v>
      </c>
    </row>
    <row r="53" spans="2:10">
      <c r="B53" s="19">
        <v>39</v>
      </c>
      <c r="C53" s="5" t="s">
        <v>156</v>
      </c>
      <c r="D53" s="6"/>
      <c r="E53" s="6"/>
      <c r="F53" s="1" t="s">
        <v>27</v>
      </c>
      <c r="G53" s="2" t="s">
        <v>28</v>
      </c>
      <c r="H53" s="3" t="s">
        <v>22</v>
      </c>
      <c r="I53" s="4">
        <v>3.5</v>
      </c>
      <c r="J53" s="23">
        <f t="shared" si="0"/>
        <v>35</v>
      </c>
    </row>
    <row r="54" spans="2:10">
      <c r="B54" s="19">
        <v>40</v>
      </c>
      <c r="C54" s="5" t="s">
        <v>157</v>
      </c>
      <c r="D54" s="6"/>
      <c r="E54" s="6"/>
      <c r="F54" s="1" t="s">
        <v>31</v>
      </c>
      <c r="G54" s="2" t="s">
        <v>40</v>
      </c>
      <c r="H54" s="3" t="s">
        <v>22</v>
      </c>
      <c r="I54" s="4">
        <v>4</v>
      </c>
      <c r="J54" s="23">
        <f t="shared" si="0"/>
        <v>32</v>
      </c>
    </row>
    <row r="55" spans="2:10">
      <c r="B55" s="19">
        <v>41</v>
      </c>
      <c r="C55" s="5" t="s">
        <v>236</v>
      </c>
      <c r="D55" s="6"/>
      <c r="E55" s="6"/>
      <c r="F55" s="1" t="s">
        <v>31</v>
      </c>
      <c r="G55" s="2" t="s">
        <v>23</v>
      </c>
      <c r="H55" s="3" t="s">
        <v>24</v>
      </c>
      <c r="I55" s="4">
        <v>10</v>
      </c>
      <c r="J55" s="23">
        <f>+I55*G55</f>
        <v>200</v>
      </c>
    </row>
    <row r="56" spans="2:10">
      <c r="B56" s="19">
        <v>42</v>
      </c>
      <c r="C56" s="5" t="s">
        <v>255</v>
      </c>
      <c r="D56" s="6"/>
      <c r="E56" s="6"/>
      <c r="F56" s="1" t="s">
        <v>31</v>
      </c>
      <c r="G56" s="2" t="s">
        <v>49</v>
      </c>
      <c r="H56" s="3" t="s">
        <v>22</v>
      </c>
      <c r="I56" s="4">
        <v>13</v>
      </c>
      <c r="J56" s="23">
        <f>+I56*G56</f>
        <v>65</v>
      </c>
    </row>
    <row r="57" spans="2:10">
      <c r="B57" s="19">
        <v>43</v>
      </c>
      <c r="C57" s="5" t="s">
        <v>256</v>
      </c>
      <c r="D57" s="6"/>
      <c r="E57" s="6"/>
      <c r="F57" s="1" t="s">
        <v>31</v>
      </c>
      <c r="G57" s="2" t="s">
        <v>37</v>
      </c>
      <c r="H57" s="3" t="s">
        <v>22</v>
      </c>
      <c r="I57" s="4">
        <v>15</v>
      </c>
      <c r="J57" s="23">
        <f>+I57*G57</f>
        <v>30</v>
      </c>
    </row>
    <row r="58" spans="2:10">
      <c r="B58" s="19"/>
      <c r="C58" s="5"/>
      <c r="D58" s="6"/>
      <c r="E58" s="6"/>
      <c r="F58" s="1"/>
      <c r="G58" s="2"/>
      <c r="H58" s="3"/>
      <c r="I58" s="4"/>
      <c r="J58" s="23">
        <v>0</v>
      </c>
    </row>
    <row r="59" spans="2:10">
      <c r="B59" s="19">
        <v>44</v>
      </c>
      <c r="C59" s="5" t="s">
        <v>102</v>
      </c>
      <c r="D59" s="6"/>
      <c r="E59" s="6"/>
      <c r="F59" s="1" t="s">
        <v>31</v>
      </c>
      <c r="G59" s="2" t="s">
        <v>219</v>
      </c>
      <c r="H59" s="3" t="s">
        <v>22</v>
      </c>
      <c r="I59" s="4">
        <v>2.5</v>
      </c>
      <c r="J59" s="23">
        <f t="shared" si="0"/>
        <v>150</v>
      </c>
    </row>
    <row r="60" spans="2:10">
      <c r="B60" s="19">
        <v>45</v>
      </c>
      <c r="C60" s="52" t="s">
        <v>257</v>
      </c>
      <c r="D60" s="6"/>
      <c r="E60" s="6"/>
      <c r="F60" s="1" t="s">
        <v>31</v>
      </c>
      <c r="G60" s="2" t="s">
        <v>70</v>
      </c>
      <c r="H60" s="3" t="s">
        <v>22</v>
      </c>
      <c r="I60" s="4">
        <v>4.5</v>
      </c>
      <c r="J60" s="23">
        <f t="shared" si="0"/>
        <v>315</v>
      </c>
    </row>
    <row r="61" spans="2:10">
      <c r="B61" s="19">
        <v>46</v>
      </c>
      <c r="C61" s="5" t="s">
        <v>71</v>
      </c>
      <c r="D61" s="6"/>
      <c r="E61" s="6"/>
      <c r="F61" s="1" t="s">
        <v>31</v>
      </c>
      <c r="G61" s="2" t="s">
        <v>48</v>
      </c>
      <c r="H61" s="3" t="s">
        <v>22</v>
      </c>
      <c r="I61" s="4">
        <v>5</v>
      </c>
      <c r="J61" s="23">
        <f t="shared" si="0"/>
        <v>250</v>
      </c>
    </row>
    <row r="62" spans="2:10">
      <c r="B62" s="19">
        <v>47</v>
      </c>
      <c r="C62" s="5" t="s">
        <v>130</v>
      </c>
      <c r="D62" s="6"/>
      <c r="E62" s="6"/>
      <c r="F62" s="1" t="s">
        <v>31</v>
      </c>
      <c r="G62" s="2" t="s">
        <v>60</v>
      </c>
      <c r="H62" s="3" t="s">
        <v>22</v>
      </c>
      <c r="I62" s="4">
        <v>3</v>
      </c>
      <c r="J62" s="23">
        <f t="shared" si="0"/>
        <v>45</v>
      </c>
    </row>
    <row r="63" spans="2:10">
      <c r="B63" s="19">
        <v>48</v>
      </c>
      <c r="C63" s="5" t="s">
        <v>72</v>
      </c>
      <c r="D63" s="6"/>
      <c r="E63" s="6"/>
      <c r="F63" s="1" t="s">
        <v>31</v>
      </c>
      <c r="G63" s="2" t="s">
        <v>60</v>
      </c>
      <c r="H63" s="3" t="s">
        <v>22</v>
      </c>
      <c r="I63" s="4">
        <v>3</v>
      </c>
      <c r="J63" s="23">
        <f t="shared" si="0"/>
        <v>45</v>
      </c>
    </row>
    <row r="64" spans="2:10">
      <c r="B64" s="19">
        <v>49</v>
      </c>
      <c r="C64" s="5" t="s">
        <v>103</v>
      </c>
      <c r="D64" s="6"/>
      <c r="E64" s="6"/>
      <c r="F64" s="1" t="s">
        <v>31</v>
      </c>
      <c r="G64" s="2" t="s">
        <v>25</v>
      </c>
      <c r="H64" s="3" t="s">
        <v>22</v>
      </c>
      <c r="I64" s="4">
        <v>2.5</v>
      </c>
      <c r="J64" s="23">
        <f t="shared" si="0"/>
        <v>75</v>
      </c>
    </row>
    <row r="65" spans="2:10">
      <c r="B65" s="19">
        <v>50</v>
      </c>
      <c r="C65" s="5" t="s">
        <v>75</v>
      </c>
      <c r="D65" s="6"/>
      <c r="E65" s="6"/>
      <c r="F65" s="1" t="s">
        <v>31</v>
      </c>
      <c r="G65" s="2" t="s">
        <v>152</v>
      </c>
      <c r="H65" s="3" t="s">
        <v>22</v>
      </c>
      <c r="I65" s="4">
        <v>11</v>
      </c>
      <c r="J65" s="23">
        <f t="shared" si="0"/>
        <v>77</v>
      </c>
    </row>
    <row r="66" spans="2:10">
      <c r="B66" s="19">
        <v>51</v>
      </c>
      <c r="C66" s="5" t="s">
        <v>30</v>
      </c>
      <c r="D66" s="6"/>
      <c r="E66" s="6"/>
      <c r="F66" s="1" t="s">
        <v>31</v>
      </c>
      <c r="G66" s="2" t="s">
        <v>60</v>
      </c>
      <c r="H66" s="3" t="s">
        <v>24</v>
      </c>
      <c r="I66" s="4">
        <v>1.5</v>
      </c>
      <c r="J66" s="23">
        <f t="shared" si="0"/>
        <v>22.5</v>
      </c>
    </row>
    <row r="67" spans="2:10">
      <c r="B67" s="19">
        <v>52</v>
      </c>
      <c r="C67" s="5" t="s">
        <v>259</v>
      </c>
      <c r="D67" s="6"/>
      <c r="E67" s="6"/>
      <c r="F67" s="1" t="s">
        <v>31</v>
      </c>
      <c r="G67" s="2" t="s">
        <v>258</v>
      </c>
      <c r="H67" s="3" t="s">
        <v>24</v>
      </c>
      <c r="I67" s="4">
        <v>2</v>
      </c>
      <c r="J67" s="23">
        <f t="shared" si="0"/>
        <v>50</v>
      </c>
    </row>
    <row r="68" spans="2:10">
      <c r="B68" s="19">
        <v>53</v>
      </c>
      <c r="C68" s="5" t="s">
        <v>109</v>
      </c>
      <c r="D68" s="6"/>
      <c r="E68" s="6"/>
      <c r="F68" s="1" t="s">
        <v>31</v>
      </c>
      <c r="G68" s="2" t="s">
        <v>37</v>
      </c>
      <c r="H68" s="3" t="s">
        <v>45</v>
      </c>
      <c r="I68" s="4">
        <f>4.5*30</f>
        <v>135</v>
      </c>
      <c r="J68" s="23">
        <f t="shared" si="0"/>
        <v>270</v>
      </c>
    </row>
    <row r="69" spans="2:10">
      <c r="B69" s="19">
        <v>54</v>
      </c>
      <c r="C69" s="5" t="s">
        <v>74</v>
      </c>
      <c r="D69" s="6"/>
      <c r="E69" s="6"/>
      <c r="F69" s="1" t="s">
        <v>31</v>
      </c>
      <c r="G69" s="2" t="s">
        <v>48</v>
      </c>
      <c r="H69" s="3" t="s">
        <v>24</v>
      </c>
      <c r="I69" s="4">
        <v>1.5</v>
      </c>
      <c r="J69" s="23">
        <f t="shared" si="0"/>
        <v>75</v>
      </c>
    </row>
    <row r="70" spans="2:10">
      <c r="B70" s="19">
        <v>55</v>
      </c>
      <c r="C70" s="5" t="s">
        <v>73</v>
      </c>
      <c r="D70" s="6"/>
      <c r="E70" s="6"/>
      <c r="F70" s="1" t="s">
        <v>31</v>
      </c>
      <c r="G70" s="2" t="s">
        <v>37</v>
      </c>
      <c r="H70" s="3" t="s">
        <v>46</v>
      </c>
      <c r="I70" s="4">
        <v>50</v>
      </c>
      <c r="J70" s="23">
        <f t="shared" si="0"/>
        <v>100</v>
      </c>
    </row>
    <row r="71" spans="2:10">
      <c r="B71" s="19">
        <v>56</v>
      </c>
      <c r="C71" s="42" t="s">
        <v>76</v>
      </c>
      <c r="D71" s="43"/>
      <c r="E71" s="43"/>
      <c r="F71" s="44" t="s">
        <v>31</v>
      </c>
      <c r="G71" s="45" t="s">
        <v>37</v>
      </c>
      <c r="H71" s="46" t="s">
        <v>34</v>
      </c>
      <c r="I71" s="47">
        <v>5</v>
      </c>
      <c r="J71" s="48">
        <f t="shared" si="0"/>
        <v>10</v>
      </c>
    </row>
    <row r="72" spans="2:10">
      <c r="B72" s="19">
        <v>57</v>
      </c>
      <c r="C72" s="42" t="s">
        <v>32</v>
      </c>
      <c r="D72" s="43"/>
      <c r="E72" s="43"/>
      <c r="F72" s="44" t="s">
        <v>31</v>
      </c>
      <c r="G72" s="45" t="s">
        <v>33</v>
      </c>
      <c r="H72" s="46" t="s">
        <v>34</v>
      </c>
      <c r="I72" s="47">
        <v>10</v>
      </c>
      <c r="J72" s="48">
        <f t="shared" ref="J72:J146" si="1">+I72*G72</f>
        <v>40</v>
      </c>
    </row>
    <row r="73" spans="2:10">
      <c r="B73" s="19">
        <v>58</v>
      </c>
      <c r="C73" s="42" t="s">
        <v>77</v>
      </c>
      <c r="D73" s="43"/>
      <c r="E73" s="43"/>
      <c r="F73" s="44" t="s">
        <v>31</v>
      </c>
      <c r="G73" s="45" t="s">
        <v>44</v>
      </c>
      <c r="H73" s="46" t="s">
        <v>34</v>
      </c>
      <c r="I73" s="47">
        <v>10</v>
      </c>
      <c r="J73" s="48">
        <f t="shared" si="1"/>
        <v>10</v>
      </c>
    </row>
    <row r="74" spans="2:10">
      <c r="B74" s="19">
        <v>59</v>
      </c>
      <c r="C74" s="42" t="s">
        <v>78</v>
      </c>
      <c r="D74" s="43"/>
      <c r="E74" s="43"/>
      <c r="F74" s="44" t="s">
        <v>31</v>
      </c>
      <c r="G74" s="45" t="s">
        <v>37</v>
      </c>
      <c r="H74" s="46" t="s">
        <v>34</v>
      </c>
      <c r="I74" s="47">
        <v>6</v>
      </c>
      <c r="J74" s="48">
        <f t="shared" si="1"/>
        <v>12</v>
      </c>
    </row>
    <row r="75" spans="2:10">
      <c r="B75" s="19">
        <v>60</v>
      </c>
      <c r="C75" s="5" t="s">
        <v>260</v>
      </c>
      <c r="D75" s="6"/>
      <c r="E75" s="6"/>
      <c r="F75" s="1" t="s">
        <v>31</v>
      </c>
      <c r="G75" s="2" t="s">
        <v>49</v>
      </c>
      <c r="H75" s="3" t="s">
        <v>22</v>
      </c>
      <c r="I75" s="4">
        <v>12</v>
      </c>
      <c r="J75" s="23">
        <f t="shared" si="1"/>
        <v>60</v>
      </c>
    </row>
    <row r="76" spans="2:10">
      <c r="B76" s="19">
        <v>61</v>
      </c>
      <c r="C76" s="5" t="s">
        <v>104</v>
      </c>
      <c r="D76" s="6"/>
      <c r="E76" s="6"/>
      <c r="F76" s="1" t="s">
        <v>31</v>
      </c>
      <c r="G76" s="2" t="s">
        <v>60</v>
      </c>
      <c r="H76" s="3" t="s">
        <v>22</v>
      </c>
      <c r="I76" s="4">
        <v>4.5</v>
      </c>
      <c r="J76" s="23">
        <f t="shared" si="1"/>
        <v>67.5</v>
      </c>
    </row>
    <row r="77" spans="2:10">
      <c r="B77" s="19">
        <v>62</v>
      </c>
      <c r="C77" s="5" t="s">
        <v>79</v>
      </c>
      <c r="D77" s="6"/>
      <c r="E77" s="6"/>
      <c r="F77" s="1" t="s">
        <v>31</v>
      </c>
      <c r="G77" s="2" t="s">
        <v>37</v>
      </c>
      <c r="H77" s="3" t="s">
        <v>22</v>
      </c>
      <c r="I77" s="4">
        <v>9</v>
      </c>
      <c r="J77" s="23">
        <f t="shared" si="1"/>
        <v>18</v>
      </c>
    </row>
    <row r="78" spans="2:10">
      <c r="B78" s="19">
        <v>63</v>
      </c>
      <c r="C78" s="5" t="s">
        <v>261</v>
      </c>
      <c r="D78" s="6"/>
      <c r="E78" s="6"/>
      <c r="F78" s="1" t="s">
        <v>31</v>
      </c>
      <c r="G78" s="2" t="s">
        <v>25</v>
      </c>
      <c r="H78" s="3" t="s">
        <v>24</v>
      </c>
      <c r="I78" s="4">
        <v>4</v>
      </c>
      <c r="J78" s="23">
        <f t="shared" si="1"/>
        <v>120</v>
      </c>
    </row>
    <row r="79" spans="2:10">
      <c r="B79" s="19">
        <v>64</v>
      </c>
      <c r="C79" s="42" t="s">
        <v>81</v>
      </c>
      <c r="D79" s="43"/>
      <c r="E79" s="43"/>
      <c r="F79" s="44" t="s">
        <v>31</v>
      </c>
      <c r="G79" s="45" t="s">
        <v>37</v>
      </c>
      <c r="H79" s="46" t="s">
        <v>34</v>
      </c>
      <c r="I79" s="47">
        <v>7</v>
      </c>
      <c r="J79" s="48">
        <f t="shared" si="1"/>
        <v>14</v>
      </c>
    </row>
    <row r="80" spans="2:10">
      <c r="B80" s="19">
        <v>65</v>
      </c>
      <c r="C80" s="5" t="s">
        <v>262</v>
      </c>
      <c r="D80" s="6"/>
      <c r="E80" s="6"/>
      <c r="F80" s="1" t="s">
        <v>31</v>
      </c>
      <c r="G80" s="2" t="s">
        <v>60</v>
      </c>
      <c r="H80" s="3" t="s">
        <v>22</v>
      </c>
      <c r="I80" s="4">
        <v>3</v>
      </c>
      <c r="J80" s="23">
        <f t="shared" si="1"/>
        <v>45</v>
      </c>
    </row>
    <row r="81" spans="2:10">
      <c r="B81" s="19">
        <v>66</v>
      </c>
      <c r="C81" s="42" t="s">
        <v>80</v>
      </c>
      <c r="D81" s="43"/>
      <c r="E81" s="43"/>
      <c r="F81" s="44" t="s">
        <v>31</v>
      </c>
      <c r="G81" s="45" t="s">
        <v>37</v>
      </c>
      <c r="H81" s="46" t="s">
        <v>34</v>
      </c>
      <c r="I81" s="47">
        <v>10</v>
      </c>
      <c r="J81" s="48">
        <f t="shared" si="1"/>
        <v>20</v>
      </c>
    </row>
    <row r="82" spans="2:10">
      <c r="B82" s="19">
        <v>67</v>
      </c>
      <c r="C82" s="5" t="s">
        <v>82</v>
      </c>
      <c r="D82" s="6"/>
      <c r="E82" s="6"/>
      <c r="F82" s="1" t="s">
        <v>31</v>
      </c>
      <c r="G82" s="2" t="s">
        <v>44</v>
      </c>
      <c r="H82" s="3" t="s">
        <v>22</v>
      </c>
      <c r="I82" s="4">
        <v>13</v>
      </c>
      <c r="J82" s="23">
        <f t="shared" si="1"/>
        <v>13</v>
      </c>
    </row>
    <row r="83" spans="2:10">
      <c r="B83" s="19">
        <v>68</v>
      </c>
      <c r="C83" s="42" t="s">
        <v>83</v>
      </c>
      <c r="D83" s="43"/>
      <c r="E83" s="43"/>
      <c r="F83" s="44" t="s">
        <v>31</v>
      </c>
      <c r="G83" s="45" t="s">
        <v>37</v>
      </c>
      <c r="H83" s="46" t="s">
        <v>34</v>
      </c>
      <c r="I83" s="47">
        <v>10</v>
      </c>
      <c r="J83" s="48">
        <f t="shared" si="1"/>
        <v>20</v>
      </c>
    </row>
    <row r="84" spans="2:10">
      <c r="B84" s="19">
        <v>69</v>
      </c>
      <c r="C84" s="42" t="s">
        <v>105</v>
      </c>
      <c r="D84" s="43"/>
      <c r="E84" s="43"/>
      <c r="F84" s="44" t="s">
        <v>31</v>
      </c>
      <c r="G84" s="45" t="s">
        <v>28</v>
      </c>
      <c r="H84" s="46" t="s">
        <v>24</v>
      </c>
      <c r="I84" s="47">
        <v>2.5</v>
      </c>
      <c r="J84" s="48">
        <f t="shared" si="1"/>
        <v>25</v>
      </c>
    </row>
    <row r="85" spans="2:10">
      <c r="B85" s="19">
        <v>70</v>
      </c>
      <c r="C85" s="42" t="s">
        <v>134</v>
      </c>
      <c r="D85" s="43"/>
      <c r="E85" s="43"/>
      <c r="F85" s="44" t="s">
        <v>31</v>
      </c>
      <c r="G85" s="45" t="s">
        <v>28</v>
      </c>
      <c r="H85" s="46" t="s">
        <v>24</v>
      </c>
      <c r="I85" s="47">
        <v>2.5</v>
      </c>
      <c r="J85" s="48">
        <f t="shared" si="1"/>
        <v>25</v>
      </c>
    </row>
    <row r="86" spans="2:10">
      <c r="B86" s="19">
        <v>71</v>
      </c>
      <c r="C86" s="5" t="s">
        <v>132</v>
      </c>
      <c r="D86" s="6"/>
      <c r="E86" s="6"/>
      <c r="F86" s="1" t="s">
        <v>31</v>
      </c>
      <c r="G86" s="2" t="s">
        <v>33</v>
      </c>
      <c r="H86" s="3" t="s">
        <v>24</v>
      </c>
      <c r="I86" s="4">
        <v>4</v>
      </c>
      <c r="J86" s="23">
        <f t="shared" si="1"/>
        <v>16</v>
      </c>
    </row>
    <row r="87" spans="2:10">
      <c r="B87" s="19">
        <v>72</v>
      </c>
      <c r="C87" s="5" t="s">
        <v>133</v>
      </c>
      <c r="D87" s="6"/>
      <c r="E87" s="6"/>
      <c r="F87" s="1" t="s">
        <v>31</v>
      </c>
      <c r="G87" s="2" t="s">
        <v>33</v>
      </c>
      <c r="H87" s="3" t="s">
        <v>24</v>
      </c>
      <c r="I87" s="4">
        <v>8</v>
      </c>
      <c r="J87" s="23">
        <f t="shared" si="1"/>
        <v>32</v>
      </c>
    </row>
    <row r="88" spans="2:10">
      <c r="B88" s="19">
        <v>73</v>
      </c>
      <c r="C88" s="42" t="s">
        <v>159</v>
      </c>
      <c r="D88" s="43"/>
      <c r="E88" s="43"/>
      <c r="F88" s="44" t="s">
        <v>31</v>
      </c>
      <c r="G88" s="45" t="s">
        <v>37</v>
      </c>
      <c r="H88" s="46" t="s">
        <v>22</v>
      </c>
      <c r="I88" s="47">
        <v>4</v>
      </c>
      <c r="J88" s="48">
        <f t="shared" si="1"/>
        <v>8</v>
      </c>
    </row>
    <row r="89" spans="2:10">
      <c r="B89" s="19">
        <v>74</v>
      </c>
      <c r="C89" s="42" t="s">
        <v>160</v>
      </c>
      <c r="D89" s="43"/>
      <c r="E89" s="43"/>
      <c r="F89" s="44" t="s">
        <v>31</v>
      </c>
      <c r="G89" s="45" t="s">
        <v>49</v>
      </c>
      <c r="H89" s="46" t="s">
        <v>22</v>
      </c>
      <c r="I89" s="47">
        <v>3</v>
      </c>
      <c r="J89" s="48">
        <f t="shared" si="1"/>
        <v>15</v>
      </c>
    </row>
    <row r="90" spans="2:10">
      <c r="B90" s="19">
        <v>75</v>
      </c>
      <c r="C90" s="5" t="s">
        <v>120</v>
      </c>
      <c r="D90" s="6"/>
      <c r="E90" s="6"/>
      <c r="F90" s="1" t="s">
        <v>31</v>
      </c>
      <c r="G90" s="2" t="s">
        <v>44</v>
      </c>
      <c r="H90" s="3" t="s">
        <v>46</v>
      </c>
      <c r="I90" s="4">
        <v>60</v>
      </c>
      <c r="J90" s="23">
        <f t="shared" si="1"/>
        <v>60</v>
      </c>
    </row>
    <row r="91" spans="2:10">
      <c r="B91" s="19">
        <v>76</v>
      </c>
      <c r="C91" s="5" t="s">
        <v>129</v>
      </c>
      <c r="D91" s="6"/>
      <c r="E91" s="6"/>
      <c r="F91" s="1" t="s">
        <v>31</v>
      </c>
      <c r="G91" s="2" t="s">
        <v>43</v>
      </c>
      <c r="H91" s="3" t="s">
        <v>22</v>
      </c>
      <c r="I91" s="4">
        <v>5</v>
      </c>
      <c r="J91" s="23">
        <f t="shared" si="1"/>
        <v>15</v>
      </c>
    </row>
    <row r="92" spans="2:10">
      <c r="B92" s="19">
        <v>77</v>
      </c>
      <c r="C92" s="5" t="s">
        <v>131</v>
      </c>
      <c r="D92" s="6"/>
      <c r="E92" s="6"/>
      <c r="F92" s="1" t="s">
        <v>31</v>
      </c>
      <c r="G92" s="2" t="s">
        <v>43</v>
      </c>
      <c r="H92" s="3" t="s">
        <v>22</v>
      </c>
      <c r="I92" s="4">
        <v>5</v>
      </c>
      <c r="J92" s="23">
        <f t="shared" si="1"/>
        <v>15</v>
      </c>
    </row>
    <row r="93" spans="2:10">
      <c r="B93" s="19">
        <v>78</v>
      </c>
      <c r="C93" s="5" t="s">
        <v>263</v>
      </c>
      <c r="D93" s="6"/>
      <c r="E93" s="6"/>
      <c r="F93" s="1" t="s">
        <v>31</v>
      </c>
      <c r="G93" s="2" t="s">
        <v>44</v>
      </c>
      <c r="H93" s="3" t="s">
        <v>34</v>
      </c>
      <c r="I93" s="4">
        <v>10</v>
      </c>
      <c r="J93" s="23">
        <f>+I93*G93</f>
        <v>10</v>
      </c>
    </row>
    <row r="94" spans="2:10">
      <c r="B94" s="19">
        <v>79</v>
      </c>
      <c r="C94" s="5" t="s">
        <v>237</v>
      </c>
      <c r="D94" s="6"/>
      <c r="E94" s="6"/>
      <c r="F94" s="1" t="s">
        <v>31</v>
      </c>
      <c r="G94" s="2" t="s">
        <v>44</v>
      </c>
      <c r="H94" s="3" t="s">
        <v>34</v>
      </c>
      <c r="I94" s="4">
        <v>10</v>
      </c>
      <c r="J94" s="23">
        <f>+I94*G94</f>
        <v>10</v>
      </c>
    </row>
    <row r="95" spans="2:10">
      <c r="B95" s="19">
        <v>80</v>
      </c>
      <c r="C95" s="5" t="s">
        <v>264</v>
      </c>
      <c r="D95" s="6"/>
      <c r="E95" s="6"/>
      <c r="F95" s="1" t="s">
        <v>31</v>
      </c>
      <c r="G95" s="2" t="s">
        <v>44</v>
      </c>
      <c r="H95" s="3" t="s">
        <v>22</v>
      </c>
      <c r="I95" s="4">
        <v>5</v>
      </c>
      <c r="J95" s="23">
        <f>+I95*G95</f>
        <v>5</v>
      </c>
    </row>
    <row r="96" spans="2:10">
      <c r="B96" s="19">
        <v>81</v>
      </c>
      <c r="C96" s="5" t="s">
        <v>265</v>
      </c>
      <c r="D96" s="6"/>
      <c r="E96" s="6"/>
      <c r="F96" s="1" t="s">
        <v>31</v>
      </c>
      <c r="G96" s="2" t="s">
        <v>44</v>
      </c>
      <c r="H96" s="3" t="s">
        <v>22</v>
      </c>
      <c r="I96" s="4">
        <v>13</v>
      </c>
      <c r="J96" s="23">
        <f>+I96*G96</f>
        <v>13</v>
      </c>
    </row>
    <row r="97" spans="2:10">
      <c r="B97" s="19"/>
      <c r="C97" s="5"/>
      <c r="D97" s="6"/>
      <c r="E97" s="6"/>
      <c r="F97" s="25"/>
      <c r="G97" s="2"/>
      <c r="H97" s="3"/>
      <c r="I97" s="4"/>
      <c r="J97" s="23">
        <f t="shared" si="1"/>
        <v>0</v>
      </c>
    </row>
    <row r="98" spans="2:10">
      <c r="B98" s="19">
        <v>82</v>
      </c>
      <c r="C98" s="5" t="s">
        <v>115</v>
      </c>
      <c r="D98" s="6"/>
      <c r="E98" s="6"/>
      <c r="F98" s="1" t="s">
        <v>36</v>
      </c>
      <c r="G98" s="2" t="s">
        <v>49</v>
      </c>
      <c r="H98" s="3" t="s">
        <v>22</v>
      </c>
      <c r="I98" s="4">
        <v>16</v>
      </c>
      <c r="J98" s="23">
        <f t="shared" si="1"/>
        <v>80</v>
      </c>
    </row>
    <row r="99" spans="2:10">
      <c r="B99" s="19">
        <v>83</v>
      </c>
      <c r="C99" s="5" t="s">
        <v>136</v>
      </c>
      <c r="D99" s="6"/>
      <c r="E99" s="6"/>
      <c r="F99" s="1" t="s">
        <v>36</v>
      </c>
      <c r="G99" s="2" t="s">
        <v>44</v>
      </c>
      <c r="H99" s="3" t="s">
        <v>22</v>
      </c>
      <c r="I99" s="4">
        <v>30</v>
      </c>
      <c r="J99" s="23">
        <v>30</v>
      </c>
    </row>
    <row r="100" spans="2:10">
      <c r="B100" s="19">
        <v>84</v>
      </c>
      <c r="C100" s="5" t="s">
        <v>165</v>
      </c>
      <c r="D100" s="6"/>
      <c r="E100" s="6"/>
      <c r="F100" s="1" t="s">
        <v>36</v>
      </c>
      <c r="G100" s="2" t="s">
        <v>37</v>
      </c>
      <c r="H100" s="3" t="s">
        <v>22</v>
      </c>
      <c r="I100" s="4">
        <v>27</v>
      </c>
      <c r="J100" s="23">
        <f t="shared" si="1"/>
        <v>54</v>
      </c>
    </row>
    <row r="101" spans="2:10">
      <c r="B101" s="19">
        <v>85</v>
      </c>
      <c r="C101" s="5" t="s">
        <v>164</v>
      </c>
      <c r="D101" s="6"/>
      <c r="E101" s="6"/>
      <c r="F101" s="1" t="s">
        <v>36</v>
      </c>
      <c r="G101" s="2" t="s">
        <v>37</v>
      </c>
      <c r="H101" s="3" t="s">
        <v>22</v>
      </c>
      <c r="I101" s="4">
        <v>45</v>
      </c>
      <c r="J101" s="23">
        <f t="shared" si="1"/>
        <v>90</v>
      </c>
    </row>
    <row r="102" spans="2:10">
      <c r="B102" s="19">
        <v>86</v>
      </c>
      <c r="C102" s="51" t="s">
        <v>266</v>
      </c>
      <c r="D102" s="6"/>
      <c r="E102" s="6"/>
      <c r="F102" s="1" t="s">
        <v>36</v>
      </c>
      <c r="G102" s="2" t="s">
        <v>59</v>
      </c>
      <c r="H102" s="3" t="s">
        <v>24</v>
      </c>
      <c r="I102" s="4">
        <v>1.5</v>
      </c>
      <c r="J102" s="23">
        <f t="shared" si="1"/>
        <v>150</v>
      </c>
    </row>
    <row r="103" spans="2:10">
      <c r="B103" s="19">
        <v>87</v>
      </c>
      <c r="C103" s="5" t="s">
        <v>113</v>
      </c>
      <c r="D103" s="6"/>
      <c r="E103" s="6"/>
      <c r="F103" s="1" t="s">
        <v>36</v>
      </c>
      <c r="G103" s="2" t="s">
        <v>44</v>
      </c>
      <c r="H103" s="3" t="s">
        <v>22</v>
      </c>
      <c r="I103" s="4">
        <v>22</v>
      </c>
      <c r="J103" s="23">
        <f t="shared" si="1"/>
        <v>22</v>
      </c>
    </row>
    <row r="104" spans="2:10">
      <c r="B104" s="19">
        <v>88</v>
      </c>
      <c r="C104" s="5" t="s">
        <v>162</v>
      </c>
      <c r="D104" s="6"/>
      <c r="E104" s="6"/>
      <c r="F104" s="1" t="s">
        <v>36</v>
      </c>
      <c r="G104" s="2" t="s">
        <v>44</v>
      </c>
      <c r="H104" s="3" t="s">
        <v>22</v>
      </c>
      <c r="I104" s="4">
        <v>22</v>
      </c>
      <c r="J104" s="23">
        <f t="shared" si="1"/>
        <v>22</v>
      </c>
    </row>
    <row r="105" spans="2:10">
      <c r="B105" s="19">
        <v>89</v>
      </c>
      <c r="C105" s="5" t="s">
        <v>110</v>
      </c>
      <c r="D105" s="6"/>
      <c r="E105" s="6"/>
      <c r="F105" s="1" t="s">
        <v>36</v>
      </c>
      <c r="G105" s="2" t="s">
        <v>23</v>
      </c>
      <c r="H105" s="3" t="s">
        <v>84</v>
      </c>
      <c r="I105" s="4">
        <v>12</v>
      </c>
      <c r="J105" s="23">
        <f t="shared" si="1"/>
        <v>240</v>
      </c>
    </row>
    <row r="106" spans="2:10">
      <c r="B106" s="19">
        <v>90</v>
      </c>
      <c r="C106" s="5" t="s">
        <v>163</v>
      </c>
      <c r="D106" s="6"/>
      <c r="E106" s="6"/>
      <c r="F106" s="1" t="s">
        <v>36</v>
      </c>
      <c r="G106" s="2" t="s">
        <v>37</v>
      </c>
      <c r="H106" s="3" t="s">
        <v>22</v>
      </c>
      <c r="I106" s="4">
        <v>38</v>
      </c>
      <c r="J106" s="23">
        <f t="shared" si="1"/>
        <v>76</v>
      </c>
    </row>
    <row r="107" spans="2:10">
      <c r="B107" s="19">
        <v>91</v>
      </c>
      <c r="C107" s="5" t="s">
        <v>161</v>
      </c>
      <c r="D107" s="6"/>
      <c r="E107" s="6"/>
      <c r="F107" s="1" t="s">
        <v>36</v>
      </c>
      <c r="G107" s="2" t="s">
        <v>37</v>
      </c>
      <c r="H107" s="3" t="s">
        <v>22</v>
      </c>
      <c r="I107" s="4">
        <v>22</v>
      </c>
      <c r="J107" s="23">
        <f t="shared" si="1"/>
        <v>44</v>
      </c>
    </row>
    <row r="108" spans="2:10">
      <c r="B108" s="19">
        <v>92</v>
      </c>
      <c r="C108" s="5" t="s">
        <v>114</v>
      </c>
      <c r="D108" s="6"/>
      <c r="E108" s="6"/>
      <c r="F108" s="1" t="s">
        <v>36</v>
      </c>
      <c r="G108" s="2" t="s">
        <v>37</v>
      </c>
      <c r="H108" s="3" t="s">
        <v>38</v>
      </c>
      <c r="I108" s="4">
        <v>10</v>
      </c>
      <c r="J108" s="23">
        <f t="shared" si="1"/>
        <v>20</v>
      </c>
    </row>
    <row r="109" spans="2:10">
      <c r="B109" s="19">
        <v>93</v>
      </c>
      <c r="C109" s="5" t="s">
        <v>267</v>
      </c>
      <c r="D109" s="6"/>
      <c r="E109" s="6"/>
      <c r="F109" s="1" t="s">
        <v>36</v>
      </c>
      <c r="G109" s="2" t="s">
        <v>44</v>
      </c>
      <c r="H109" s="3" t="s">
        <v>22</v>
      </c>
      <c r="I109" s="4">
        <v>45</v>
      </c>
      <c r="J109" s="23">
        <f>+I109*G109</f>
        <v>45</v>
      </c>
    </row>
    <row r="110" spans="2:10">
      <c r="B110" s="19">
        <v>94</v>
      </c>
      <c r="C110" s="5" t="s">
        <v>238</v>
      </c>
      <c r="D110" s="6"/>
      <c r="E110" s="6"/>
      <c r="F110" s="1" t="s">
        <v>36</v>
      </c>
      <c r="G110" s="2" t="s">
        <v>50</v>
      </c>
      <c r="H110" s="3" t="s">
        <v>24</v>
      </c>
      <c r="I110" s="4">
        <v>15</v>
      </c>
      <c r="J110" s="23">
        <f>+I110*G110</f>
        <v>90</v>
      </c>
    </row>
    <row r="111" spans="2:10">
      <c r="B111" s="19"/>
      <c r="C111" s="5"/>
      <c r="D111" s="6"/>
      <c r="E111" s="6"/>
      <c r="F111" s="1"/>
      <c r="G111" s="2"/>
      <c r="H111" s="3"/>
      <c r="I111" s="4"/>
      <c r="J111" s="23"/>
    </row>
    <row r="112" spans="2:10">
      <c r="B112" s="19">
        <v>95</v>
      </c>
      <c r="C112" s="5" t="s">
        <v>268</v>
      </c>
      <c r="D112" s="6"/>
      <c r="E112" s="6"/>
      <c r="F112" s="1" t="s">
        <v>36</v>
      </c>
      <c r="G112" s="2" t="s">
        <v>28</v>
      </c>
      <c r="H112" s="3" t="s">
        <v>24</v>
      </c>
      <c r="I112" s="4">
        <v>16</v>
      </c>
      <c r="J112" s="23">
        <f t="shared" ref="J112:J117" si="2">+I112*G112</f>
        <v>160</v>
      </c>
    </row>
    <row r="113" spans="2:10">
      <c r="B113" s="19">
        <v>96</v>
      </c>
      <c r="C113" s="5" t="s">
        <v>117</v>
      </c>
      <c r="D113" s="6"/>
      <c r="E113" s="6"/>
      <c r="F113" s="1" t="s">
        <v>147</v>
      </c>
      <c r="G113" s="2" t="s">
        <v>37</v>
      </c>
      <c r="H113" s="3" t="s">
        <v>84</v>
      </c>
      <c r="I113" s="4">
        <f>3.7*24</f>
        <v>88.800000000000011</v>
      </c>
      <c r="J113" s="23">
        <f t="shared" si="2"/>
        <v>177.60000000000002</v>
      </c>
    </row>
    <row r="114" spans="2:10">
      <c r="B114" s="19">
        <v>97</v>
      </c>
      <c r="C114" s="51" t="s">
        <v>269</v>
      </c>
      <c r="D114" s="6"/>
      <c r="E114" s="6"/>
      <c r="F114" s="1" t="s">
        <v>147</v>
      </c>
      <c r="G114" s="2" t="s">
        <v>60</v>
      </c>
      <c r="H114" s="3" t="s">
        <v>24</v>
      </c>
      <c r="I114" s="4">
        <v>6</v>
      </c>
      <c r="J114" s="23">
        <f t="shared" si="2"/>
        <v>90</v>
      </c>
    </row>
    <row r="115" spans="2:10">
      <c r="B115" s="19">
        <v>98</v>
      </c>
      <c r="C115" s="5" t="s">
        <v>270</v>
      </c>
      <c r="D115" s="6"/>
      <c r="E115" s="6"/>
      <c r="F115" s="1" t="s">
        <v>147</v>
      </c>
      <c r="G115" s="2" t="s">
        <v>49</v>
      </c>
      <c r="H115" s="3" t="s">
        <v>85</v>
      </c>
      <c r="I115" s="4">
        <v>35</v>
      </c>
      <c r="J115" s="23">
        <f t="shared" si="2"/>
        <v>175</v>
      </c>
    </row>
    <row r="116" spans="2:10">
      <c r="B116" s="19">
        <v>99</v>
      </c>
      <c r="C116" s="5" t="s">
        <v>271</v>
      </c>
      <c r="D116" s="6"/>
      <c r="E116" s="6"/>
      <c r="F116" s="1" t="s">
        <v>147</v>
      </c>
      <c r="G116" s="2" t="s">
        <v>44</v>
      </c>
      <c r="H116" s="3" t="s">
        <v>39</v>
      </c>
      <c r="I116" s="4">
        <v>20</v>
      </c>
      <c r="J116" s="23">
        <f t="shared" si="2"/>
        <v>20</v>
      </c>
    </row>
    <row r="117" spans="2:10">
      <c r="B117" s="19">
        <v>100</v>
      </c>
      <c r="C117" s="5" t="s">
        <v>272</v>
      </c>
      <c r="D117" s="6"/>
      <c r="E117" s="6"/>
      <c r="F117" s="1" t="s">
        <v>147</v>
      </c>
      <c r="G117" s="2" t="s">
        <v>141</v>
      </c>
      <c r="H117" s="3" t="s">
        <v>24</v>
      </c>
      <c r="I117" s="4">
        <v>6</v>
      </c>
      <c r="J117" s="23">
        <f t="shared" si="2"/>
        <v>216</v>
      </c>
    </row>
    <row r="118" spans="2:10">
      <c r="B118" s="19"/>
      <c r="C118" s="5"/>
      <c r="D118" s="6"/>
      <c r="E118" s="6"/>
      <c r="F118" s="1"/>
      <c r="G118" s="2"/>
      <c r="H118" s="3"/>
      <c r="I118" s="4"/>
      <c r="J118" s="23"/>
    </row>
    <row r="119" spans="2:10">
      <c r="B119" s="19">
        <v>101</v>
      </c>
      <c r="C119" s="5" t="s">
        <v>273</v>
      </c>
      <c r="D119" s="6"/>
      <c r="E119" s="6"/>
      <c r="F119" s="1" t="s">
        <v>137</v>
      </c>
      <c r="G119" s="2" t="s">
        <v>40</v>
      </c>
      <c r="H119" s="3" t="s">
        <v>24</v>
      </c>
      <c r="I119" s="4">
        <v>14</v>
      </c>
      <c r="J119" s="23">
        <f>+I119*G119</f>
        <v>112</v>
      </c>
    </row>
    <row r="120" spans="2:10">
      <c r="B120" s="19">
        <v>102</v>
      </c>
      <c r="C120" s="5" t="s">
        <v>135</v>
      </c>
      <c r="D120" s="6"/>
      <c r="E120" s="6"/>
      <c r="F120" s="1" t="s">
        <v>137</v>
      </c>
      <c r="G120" s="2" t="s">
        <v>33</v>
      </c>
      <c r="H120" s="3" t="s">
        <v>46</v>
      </c>
      <c r="I120" s="4">
        <v>60</v>
      </c>
      <c r="J120" s="23">
        <f>+I120*G120</f>
        <v>240</v>
      </c>
    </row>
    <row r="121" spans="2:10">
      <c r="B121" s="19">
        <v>103</v>
      </c>
      <c r="C121" s="5" t="s">
        <v>274</v>
      </c>
      <c r="D121" s="6"/>
      <c r="E121" s="6"/>
      <c r="F121" s="1" t="s">
        <v>137</v>
      </c>
      <c r="G121" s="2" t="s">
        <v>28</v>
      </c>
      <c r="H121" s="3" t="s">
        <v>38</v>
      </c>
      <c r="I121" s="4">
        <v>30</v>
      </c>
      <c r="J121" s="23">
        <f>+I121*G121</f>
        <v>300</v>
      </c>
    </row>
    <row r="122" spans="2:10">
      <c r="B122" s="19"/>
      <c r="C122" s="5"/>
      <c r="D122" s="6"/>
      <c r="E122" s="6"/>
      <c r="F122" s="1"/>
      <c r="G122" s="2"/>
      <c r="H122" s="3"/>
      <c r="I122" s="4"/>
      <c r="J122" s="23"/>
    </row>
    <row r="123" spans="2:10">
      <c r="B123" s="19">
        <v>104</v>
      </c>
      <c r="C123" s="5" t="s">
        <v>111</v>
      </c>
      <c r="D123" s="6"/>
      <c r="E123" s="6"/>
      <c r="F123" s="1" t="s">
        <v>138</v>
      </c>
      <c r="G123" s="2" t="s">
        <v>254</v>
      </c>
      <c r="H123" s="3" t="s">
        <v>47</v>
      </c>
      <c r="I123" s="4">
        <v>10</v>
      </c>
      <c r="J123" s="23">
        <f t="shared" ref="J123:J132" si="3">+I123*G123</f>
        <v>350</v>
      </c>
    </row>
    <row r="124" spans="2:10">
      <c r="B124" s="19">
        <v>105</v>
      </c>
      <c r="C124" s="5" t="s">
        <v>275</v>
      </c>
      <c r="D124" s="6"/>
      <c r="E124" s="6"/>
      <c r="F124" s="1" t="s">
        <v>138</v>
      </c>
      <c r="G124" s="2" t="s">
        <v>28</v>
      </c>
      <c r="H124" s="53" t="s">
        <v>47</v>
      </c>
      <c r="I124" s="54">
        <v>8</v>
      </c>
      <c r="J124" s="23">
        <f t="shared" si="3"/>
        <v>80</v>
      </c>
    </row>
    <row r="125" spans="2:10">
      <c r="B125" s="19">
        <v>106</v>
      </c>
      <c r="C125" s="5" t="s">
        <v>276</v>
      </c>
      <c r="D125" s="6"/>
      <c r="E125" s="6"/>
      <c r="F125" s="1" t="s">
        <v>138</v>
      </c>
      <c r="G125" s="2" t="s">
        <v>28</v>
      </c>
      <c r="H125" s="53" t="s">
        <v>38</v>
      </c>
      <c r="I125" s="54">
        <v>7</v>
      </c>
      <c r="J125" s="23">
        <f t="shared" si="3"/>
        <v>70</v>
      </c>
    </row>
    <row r="126" spans="2:10">
      <c r="B126" s="19">
        <v>107</v>
      </c>
      <c r="C126" s="5" t="s">
        <v>277</v>
      </c>
      <c r="D126" s="6"/>
      <c r="E126" s="6"/>
      <c r="F126" s="1" t="s">
        <v>138</v>
      </c>
      <c r="G126" s="2" t="s">
        <v>60</v>
      </c>
      <c r="H126" s="53" t="s">
        <v>47</v>
      </c>
      <c r="I126" s="54">
        <v>10</v>
      </c>
      <c r="J126" s="23">
        <f t="shared" si="3"/>
        <v>150</v>
      </c>
    </row>
    <row r="127" spans="2:10">
      <c r="B127" s="19">
        <v>108</v>
      </c>
      <c r="C127" s="5" t="s">
        <v>112</v>
      </c>
      <c r="D127" s="6"/>
      <c r="E127" s="6"/>
      <c r="F127" s="1" t="s">
        <v>138</v>
      </c>
      <c r="G127" s="2" t="s">
        <v>28</v>
      </c>
      <c r="H127" s="53" t="s">
        <v>47</v>
      </c>
      <c r="I127" s="54">
        <v>8</v>
      </c>
      <c r="J127" s="23">
        <f t="shared" si="3"/>
        <v>80</v>
      </c>
    </row>
    <row r="128" spans="2:10">
      <c r="B128" s="19">
        <v>109</v>
      </c>
      <c r="C128" s="5" t="s">
        <v>278</v>
      </c>
      <c r="D128" s="6"/>
      <c r="E128" s="6"/>
      <c r="F128" s="1" t="s">
        <v>138</v>
      </c>
      <c r="G128" s="2" t="s">
        <v>23</v>
      </c>
      <c r="H128" s="53" t="s">
        <v>38</v>
      </c>
      <c r="I128" s="54">
        <v>5</v>
      </c>
      <c r="J128" s="23">
        <f t="shared" si="3"/>
        <v>100</v>
      </c>
    </row>
    <row r="129" spans="2:10">
      <c r="B129" s="19">
        <v>110</v>
      </c>
      <c r="C129" s="5" t="s">
        <v>242</v>
      </c>
      <c r="D129" s="6"/>
      <c r="E129" s="6"/>
      <c r="F129" s="1" t="s">
        <v>138</v>
      </c>
      <c r="G129" s="2" t="s">
        <v>23</v>
      </c>
      <c r="H129" s="53" t="s">
        <v>38</v>
      </c>
      <c r="I129" s="54">
        <v>7</v>
      </c>
      <c r="J129" s="23">
        <f t="shared" si="3"/>
        <v>140</v>
      </c>
    </row>
    <row r="130" spans="2:10">
      <c r="B130" s="19">
        <v>111</v>
      </c>
      <c r="C130" s="5" t="s">
        <v>279</v>
      </c>
      <c r="D130" s="6"/>
      <c r="E130" s="6"/>
      <c r="F130" s="1" t="s">
        <v>138</v>
      </c>
      <c r="G130" s="2" t="s">
        <v>23</v>
      </c>
      <c r="H130" s="53" t="s">
        <v>38</v>
      </c>
      <c r="I130" s="54">
        <v>5</v>
      </c>
      <c r="J130" s="23">
        <f t="shared" si="3"/>
        <v>100</v>
      </c>
    </row>
    <row r="131" spans="2:10">
      <c r="B131" s="19">
        <v>112</v>
      </c>
      <c r="C131" s="5" t="s">
        <v>243</v>
      </c>
      <c r="D131" s="6"/>
      <c r="E131" s="6"/>
      <c r="F131" s="1" t="s">
        <v>138</v>
      </c>
      <c r="G131" s="2" t="s">
        <v>23</v>
      </c>
      <c r="H131" s="53" t="s">
        <v>38</v>
      </c>
      <c r="I131" s="54">
        <v>6</v>
      </c>
      <c r="J131" s="23">
        <f t="shared" si="3"/>
        <v>120</v>
      </c>
    </row>
    <row r="132" spans="2:10">
      <c r="B132" s="19">
        <v>113</v>
      </c>
      <c r="C132" s="5" t="s">
        <v>280</v>
      </c>
      <c r="D132" s="6"/>
      <c r="E132" s="6"/>
      <c r="F132" s="1" t="s">
        <v>138</v>
      </c>
      <c r="G132" s="2" t="s">
        <v>23</v>
      </c>
      <c r="H132" s="53" t="s">
        <v>38</v>
      </c>
      <c r="I132" s="54">
        <v>8</v>
      </c>
      <c r="J132" s="23">
        <f t="shared" si="3"/>
        <v>160</v>
      </c>
    </row>
    <row r="133" spans="2:10">
      <c r="B133" s="19"/>
      <c r="C133" s="5"/>
      <c r="D133" s="6"/>
      <c r="E133" s="6"/>
      <c r="F133" s="25"/>
      <c r="G133" s="2"/>
      <c r="H133" s="3"/>
      <c r="I133" s="4"/>
      <c r="J133" s="23">
        <f t="shared" si="1"/>
        <v>0</v>
      </c>
    </row>
    <row r="134" spans="2:10">
      <c r="B134" s="19">
        <v>114</v>
      </c>
      <c r="C134" s="5" t="s">
        <v>116</v>
      </c>
      <c r="D134" s="6"/>
      <c r="E134" s="6"/>
      <c r="F134" s="1" t="s">
        <v>41</v>
      </c>
      <c r="G134" s="2" t="s">
        <v>49</v>
      </c>
      <c r="H134" s="3" t="s">
        <v>45</v>
      </c>
      <c r="I134" s="4">
        <v>145</v>
      </c>
      <c r="J134" s="23">
        <f t="shared" si="1"/>
        <v>725</v>
      </c>
    </row>
    <row r="135" spans="2:10">
      <c r="B135" s="19">
        <v>115</v>
      </c>
      <c r="C135" s="5" t="s">
        <v>86</v>
      </c>
      <c r="D135" s="6"/>
      <c r="E135" s="6"/>
      <c r="F135" s="1" t="s">
        <v>41</v>
      </c>
      <c r="G135" s="2" t="s">
        <v>221</v>
      </c>
      <c r="H135" s="3" t="s">
        <v>45</v>
      </c>
      <c r="I135" s="4">
        <v>110</v>
      </c>
      <c r="J135" s="23">
        <f t="shared" si="1"/>
        <v>165</v>
      </c>
    </row>
    <row r="136" spans="2:10">
      <c r="B136" s="19">
        <v>116</v>
      </c>
      <c r="C136" s="5" t="s">
        <v>145</v>
      </c>
      <c r="D136" s="6"/>
      <c r="E136" s="6"/>
      <c r="F136" s="1" t="s">
        <v>41</v>
      </c>
      <c r="G136" s="2" t="s">
        <v>28</v>
      </c>
      <c r="H136" s="3" t="s">
        <v>22</v>
      </c>
      <c r="I136" s="4">
        <v>3.5</v>
      </c>
      <c r="J136" s="23">
        <f t="shared" si="1"/>
        <v>35</v>
      </c>
    </row>
    <row r="137" spans="2:10">
      <c r="B137" s="19">
        <v>117</v>
      </c>
      <c r="C137" s="5" t="s">
        <v>166</v>
      </c>
      <c r="D137" s="6"/>
      <c r="E137" s="6"/>
      <c r="F137" s="1" t="s">
        <v>41</v>
      </c>
      <c r="G137" s="2" t="s">
        <v>44</v>
      </c>
      <c r="H137" s="3" t="s">
        <v>46</v>
      </c>
      <c r="I137" s="4">
        <v>240</v>
      </c>
      <c r="J137" s="23">
        <f t="shared" si="1"/>
        <v>240</v>
      </c>
    </row>
    <row r="138" spans="2:10">
      <c r="B138" s="19">
        <v>118</v>
      </c>
      <c r="C138" s="5" t="s">
        <v>167</v>
      </c>
      <c r="D138" s="6"/>
      <c r="E138" s="6"/>
      <c r="F138" s="1" t="s">
        <v>41</v>
      </c>
      <c r="G138" s="2" t="s">
        <v>44</v>
      </c>
      <c r="H138" s="3" t="s">
        <v>46</v>
      </c>
      <c r="I138" s="4">
        <v>264</v>
      </c>
      <c r="J138" s="23">
        <f t="shared" si="1"/>
        <v>264</v>
      </c>
    </row>
    <row r="139" spans="2:10">
      <c r="B139" s="19">
        <v>119</v>
      </c>
      <c r="C139" s="5" t="s">
        <v>174</v>
      </c>
      <c r="D139" s="6"/>
      <c r="E139" s="6"/>
      <c r="F139" s="1" t="s">
        <v>41</v>
      </c>
      <c r="G139" s="2" t="s">
        <v>43</v>
      </c>
      <c r="H139" s="3" t="s">
        <v>24</v>
      </c>
      <c r="I139" s="4">
        <v>20</v>
      </c>
      <c r="J139" s="23">
        <f t="shared" si="1"/>
        <v>60</v>
      </c>
    </row>
    <row r="140" spans="2:10">
      <c r="B140" s="19">
        <v>120</v>
      </c>
      <c r="C140" s="5" t="s">
        <v>118</v>
      </c>
      <c r="D140" s="6"/>
      <c r="E140" s="6"/>
      <c r="F140" s="1" t="s">
        <v>41</v>
      </c>
      <c r="G140" s="2" t="s">
        <v>43</v>
      </c>
      <c r="H140" s="3" t="s">
        <v>24</v>
      </c>
      <c r="I140" s="4">
        <v>12</v>
      </c>
      <c r="J140" s="23">
        <f t="shared" si="1"/>
        <v>36</v>
      </c>
    </row>
    <row r="141" spans="2:10">
      <c r="B141" s="19">
        <v>121</v>
      </c>
      <c r="C141" s="5" t="s">
        <v>88</v>
      </c>
      <c r="D141" s="6"/>
      <c r="E141" s="6"/>
      <c r="F141" s="1" t="s">
        <v>41</v>
      </c>
      <c r="G141" s="2" t="s">
        <v>37</v>
      </c>
      <c r="H141" s="3" t="s">
        <v>22</v>
      </c>
      <c r="I141" s="4">
        <v>13</v>
      </c>
      <c r="J141" s="23">
        <f t="shared" si="1"/>
        <v>26</v>
      </c>
    </row>
    <row r="142" spans="2:10">
      <c r="B142" s="19">
        <v>122</v>
      </c>
      <c r="C142" s="5" t="s">
        <v>142</v>
      </c>
      <c r="D142" s="6"/>
      <c r="E142" s="6"/>
      <c r="F142" s="1" t="s">
        <v>41</v>
      </c>
      <c r="G142" s="2" t="s">
        <v>43</v>
      </c>
      <c r="H142" s="3" t="s">
        <v>46</v>
      </c>
      <c r="I142" s="4">
        <v>25</v>
      </c>
      <c r="J142" s="23">
        <f t="shared" si="1"/>
        <v>75</v>
      </c>
    </row>
    <row r="143" spans="2:10">
      <c r="B143" s="19">
        <v>123</v>
      </c>
      <c r="C143" s="5" t="s">
        <v>143</v>
      </c>
      <c r="D143" s="6"/>
      <c r="E143" s="6"/>
      <c r="F143" s="1" t="s">
        <v>41</v>
      </c>
      <c r="G143" s="2" t="s">
        <v>37</v>
      </c>
      <c r="H143" s="3" t="s">
        <v>22</v>
      </c>
      <c r="I143" s="4">
        <v>15</v>
      </c>
      <c r="J143" s="23">
        <f t="shared" si="1"/>
        <v>30</v>
      </c>
    </row>
    <row r="144" spans="2:10">
      <c r="B144" s="19">
        <v>124</v>
      </c>
      <c r="C144" s="5" t="s">
        <v>144</v>
      </c>
      <c r="D144" s="6"/>
      <c r="E144" s="6"/>
      <c r="F144" s="1" t="s">
        <v>41</v>
      </c>
      <c r="G144" s="2" t="s">
        <v>44</v>
      </c>
      <c r="H144" s="3" t="s">
        <v>22</v>
      </c>
      <c r="I144" s="4">
        <v>70</v>
      </c>
      <c r="J144" s="23">
        <f t="shared" si="1"/>
        <v>70</v>
      </c>
    </row>
    <row r="145" spans="2:10">
      <c r="B145" s="19">
        <v>125</v>
      </c>
      <c r="C145" s="5" t="s">
        <v>106</v>
      </c>
      <c r="D145" s="6"/>
      <c r="E145" s="6"/>
      <c r="F145" s="1" t="s">
        <v>41</v>
      </c>
      <c r="G145" s="2" t="s">
        <v>43</v>
      </c>
      <c r="H145" s="3" t="s">
        <v>24</v>
      </c>
      <c r="I145" s="4">
        <v>13</v>
      </c>
      <c r="J145" s="23">
        <f t="shared" si="1"/>
        <v>39</v>
      </c>
    </row>
    <row r="146" spans="2:10">
      <c r="B146" s="19">
        <v>126</v>
      </c>
      <c r="C146" s="5" t="s">
        <v>146</v>
      </c>
      <c r="D146" s="6"/>
      <c r="E146" s="6"/>
      <c r="F146" s="1" t="s">
        <v>41</v>
      </c>
      <c r="G146" s="2" t="s">
        <v>37</v>
      </c>
      <c r="H146" s="3" t="s">
        <v>38</v>
      </c>
      <c r="I146" s="4">
        <v>20</v>
      </c>
      <c r="J146" s="23">
        <f t="shared" si="1"/>
        <v>40</v>
      </c>
    </row>
    <row r="147" spans="2:10">
      <c r="B147" s="19">
        <v>127</v>
      </c>
      <c r="C147" s="5" t="s">
        <v>119</v>
      </c>
      <c r="D147" s="6"/>
      <c r="E147" s="6"/>
      <c r="F147" s="1" t="s">
        <v>41</v>
      </c>
      <c r="G147" s="2" t="s">
        <v>60</v>
      </c>
      <c r="H147" s="3" t="s">
        <v>87</v>
      </c>
      <c r="I147" s="4">
        <v>8</v>
      </c>
      <c r="J147" s="23">
        <f t="shared" ref="J147:J152" si="4">+I147*G147</f>
        <v>120</v>
      </c>
    </row>
    <row r="148" spans="2:10">
      <c r="B148" s="19">
        <v>128</v>
      </c>
      <c r="C148" s="5" t="s">
        <v>139</v>
      </c>
      <c r="D148" s="6"/>
      <c r="E148" s="6"/>
      <c r="F148" s="1" t="s">
        <v>41</v>
      </c>
      <c r="G148" s="2" t="s">
        <v>44</v>
      </c>
      <c r="H148" s="3" t="s">
        <v>22</v>
      </c>
      <c r="I148" s="4">
        <v>12</v>
      </c>
      <c r="J148" s="23">
        <f t="shared" si="4"/>
        <v>12</v>
      </c>
    </row>
    <row r="149" spans="2:10">
      <c r="B149" s="19">
        <v>129</v>
      </c>
      <c r="C149" s="5" t="s">
        <v>170</v>
      </c>
      <c r="D149" s="6"/>
      <c r="E149" s="6"/>
      <c r="F149" s="1" t="s">
        <v>41</v>
      </c>
      <c r="G149" s="2" t="s">
        <v>44</v>
      </c>
      <c r="H149" s="3" t="s">
        <v>46</v>
      </c>
      <c r="I149" s="4">
        <v>240</v>
      </c>
      <c r="J149" s="23">
        <f t="shared" si="4"/>
        <v>240</v>
      </c>
    </row>
    <row r="150" spans="2:10">
      <c r="B150" s="19">
        <v>130</v>
      </c>
      <c r="C150" s="5" t="s">
        <v>169</v>
      </c>
      <c r="D150" s="6"/>
      <c r="E150" s="6"/>
      <c r="F150" s="1" t="s">
        <v>41</v>
      </c>
      <c r="G150" s="2" t="s">
        <v>43</v>
      </c>
      <c r="H150" s="3" t="s">
        <v>251</v>
      </c>
      <c r="I150" s="4">
        <v>20</v>
      </c>
      <c r="J150" s="23">
        <f t="shared" si="4"/>
        <v>60</v>
      </c>
    </row>
    <row r="151" spans="2:10">
      <c r="B151" s="19">
        <v>131</v>
      </c>
      <c r="C151" s="5" t="s">
        <v>281</v>
      </c>
      <c r="D151" s="6"/>
      <c r="E151" s="6"/>
      <c r="F151" s="1" t="s">
        <v>41</v>
      </c>
      <c r="G151" s="2" t="s">
        <v>49</v>
      </c>
      <c r="H151" s="3" t="s">
        <v>22</v>
      </c>
      <c r="I151" s="4">
        <v>6</v>
      </c>
      <c r="J151" s="23">
        <f t="shared" si="4"/>
        <v>30</v>
      </c>
    </row>
    <row r="152" spans="2:10">
      <c r="B152" s="19">
        <v>132</v>
      </c>
      <c r="C152" s="5" t="s">
        <v>168</v>
      </c>
      <c r="D152" s="6"/>
      <c r="E152" s="6"/>
      <c r="F152" s="1" t="s">
        <v>41</v>
      </c>
      <c r="G152" s="2" t="s">
        <v>49</v>
      </c>
      <c r="H152" s="3" t="s">
        <v>22</v>
      </c>
      <c r="I152" s="4">
        <v>5.5</v>
      </c>
      <c r="J152" s="23">
        <f t="shared" si="4"/>
        <v>27.5</v>
      </c>
    </row>
    <row r="153" spans="2:10">
      <c r="B153" s="19">
        <v>133</v>
      </c>
      <c r="C153" s="5" t="s">
        <v>140</v>
      </c>
      <c r="D153" s="6"/>
      <c r="E153" s="6"/>
      <c r="F153" s="1" t="s">
        <v>41</v>
      </c>
      <c r="G153" s="2" t="s">
        <v>37</v>
      </c>
      <c r="H153" s="3" t="s">
        <v>22</v>
      </c>
      <c r="I153" s="4">
        <v>9</v>
      </c>
      <c r="J153" s="23">
        <f>+I153*G153</f>
        <v>18</v>
      </c>
    </row>
    <row r="154" spans="2:10">
      <c r="B154" s="19">
        <v>134</v>
      </c>
      <c r="C154" s="5" t="s">
        <v>172</v>
      </c>
      <c r="D154" s="6"/>
      <c r="E154" s="6"/>
      <c r="F154" s="1" t="s">
        <v>41</v>
      </c>
      <c r="G154" s="2" t="s">
        <v>44</v>
      </c>
      <c r="H154" s="3" t="s">
        <v>38</v>
      </c>
      <c r="I154" s="4">
        <v>18</v>
      </c>
      <c r="J154" s="23">
        <f t="shared" ref="J154:J167" si="5">+I154*G154</f>
        <v>18</v>
      </c>
    </row>
    <row r="155" spans="2:10">
      <c r="B155" s="19">
        <v>135</v>
      </c>
      <c r="C155" s="5" t="s">
        <v>171</v>
      </c>
      <c r="D155" s="6"/>
      <c r="E155" s="6"/>
      <c r="F155" s="1" t="s">
        <v>41</v>
      </c>
      <c r="G155" s="2" t="s">
        <v>44</v>
      </c>
      <c r="H155" s="3" t="s">
        <v>38</v>
      </c>
      <c r="I155" s="4">
        <v>18</v>
      </c>
      <c r="J155" s="23">
        <f t="shared" si="5"/>
        <v>18</v>
      </c>
    </row>
    <row r="156" spans="2:10">
      <c r="B156" s="19">
        <v>136</v>
      </c>
      <c r="C156" s="5" t="s">
        <v>173</v>
      </c>
      <c r="D156" s="6"/>
      <c r="E156" s="6"/>
      <c r="F156" s="1" t="s">
        <v>41</v>
      </c>
      <c r="G156" s="2" t="s">
        <v>44</v>
      </c>
      <c r="H156" s="3" t="s">
        <v>22</v>
      </c>
      <c r="I156" s="4">
        <v>30</v>
      </c>
      <c r="J156" s="23">
        <f t="shared" si="5"/>
        <v>30</v>
      </c>
    </row>
    <row r="157" spans="2:10">
      <c r="B157" s="19">
        <v>137</v>
      </c>
      <c r="C157" s="5" t="s">
        <v>246</v>
      </c>
      <c r="D157" s="6"/>
      <c r="E157" s="6"/>
      <c r="F157" s="1" t="s">
        <v>41</v>
      </c>
      <c r="G157" s="2" t="s">
        <v>49</v>
      </c>
      <c r="H157" s="3" t="s">
        <v>22</v>
      </c>
      <c r="I157" s="4">
        <v>7</v>
      </c>
      <c r="J157" s="23">
        <f t="shared" si="5"/>
        <v>35</v>
      </c>
    </row>
    <row r="158" spans="2:10">
      <c r="B158" s="19">
        <v>138</v>
      </c>
      <c r="C158" s="5" t="s">
        <v>42</v>
      </c>
      <c r="D158" s="6"/>
      <c r="E158" s="6"/>
      <c r="F158" s="1" t="s">
        <v>41</v>
      </c>
      <c r="G158" s="2" t="s">
        <v>44</v>
      </c>
      <c r="H158" s="3" t="s">
        <v>22</v>
      </c>
      <c r="I158" s="4">
        <v>13</v>
      </c>
      <c r="J158" s="23">
        <f t="shared" si="5"/>
        <v>13</v>
      </c>
    </row>
    <row r="159" spans="2:10">
      <c r="B159" s="19">
        <v>139</v>
      </c>
      <c r="C159" s="5" t="s">
        <v>175</v>
      </c>
      <c r="D159" s="6"/>
      <c r="E159" s="6"/>
      <c r="F159" s="1" t="s">
        <v>41</v>
      </c>
      <c r="G159" s="2" t="s">
        <v>43</v>
      </c>
      <c r="H159" s="3" t="s">
        <v>22</v>
      </c>
      <c r="I159" s="4">
        <v>7</v>
      </c>
      <c r="J159" s="23">
        <f t="shared" si="5"/>
        <v>21</v>
      </c>
    </row>
    <row r="160" spans="2:10">
      <c r="B160" s="19">
        <v>140</v>
      </c>
      <c r="C160" s="5" t="s">
        <v>176</v>
      </c>
      <c r="D160" s="6"/>
      <c r="E160" s="6"/>
      <c r="F160" s="1" t="s">
        <v>41</v>
      </c>
      <c r="G160" s="2" t="s">
        <v>43</v>
      </c>
      <c r="H160" s="3" t="s">
        <v>22</v>
      </c>
      <c r="I160" s="4">
        <v>9</v>
      </c>
      <c r="J160" s="23">
        <f t="shared" si="5"/>
        <v>27</v>
      </c>
    </row>
    <row r="161" spans="2:10">
      <c r="B161" s="19">
        <v>141</v>
      </c>
      <c r="C161" s="5" t="s">
        <v>177</v>
      </c>
      <c r="D161" s="6"/>
      <c r="E161" s="6"/>
      <c r="F161" s="1" t="s">
        <v>41</v>
      </c>
      <c r="G161" s="2" t="s">
        <v>40</v>
      </c>
      <c r="H161" s="3" t="s">
        <v>22</v>
      </c>
      <c r="I161" s="4">
        <v>6.5</v>
      </c>
      <c r="J161" s="23">
        <f t="shared" si="5"/>
        <v>52</v>
      </c>
    </row>
    <row r="162" spans="2:10">
      <c r="B162" s="19">
        <v>142</v>
      </c>
      <c r="C162" s="5" t="s">
        <v>178</v>
      </c>
      <c r="D162" s="6"/>
      <c r="E162" s="6"/>
      <c r="F162" s="1" t="s">
        <v>41</v>
      </c>
      <c r="G162" s="2" t="s">
        <v>25</v>
      </c>
      <c r="H162" s="3" t="s">
        <v>22</v>
      </c>
      <c r="I162" s="4">
        <v>1.8</v>
      </c>
      <c r="J162" s="23">
        <f t="shared" si="5"/>
        <v>54</v>
      </c>
    </row>
    <row r="163" spans="2:10">
      <c r="B163" s="19">
        <v>143</v>
      </c>
      <c r="C163" s="5" t="s">
        <v>282</v>
      </c>
      <c r="D163" s="6"/>
      <c r="E163" s="6"/>
      <c r="F163" s="1" t="s">
        <v>41</v>
      </c>
      <c r="G163" s="2" t="s">
        <v>33</v>
      </c>
      <c r="H163" s="3" t="s">
        <v>46</v>
      </c>
      <c r="I163" s="4">
        <v>8</v>
      </c>
      <c r="J163" s="23">
        <f t="shared" si="5"/>
        <v>32</v>
      </c>
    </row>
    <row r="164" spans="2:10">
      <c r="B164" s="19">
        <v>144</v>
      </c>
      <c r="C164" s="5" t="s">
        <v>179</v>
      </c>
      <c r="D164" s="6"/>
      <c r="E164" s="6"/>
      <c r="F164" s="1" t="s">
        <v>41</v>
      </c>
      <c r="G164" s="2" t="s">
        <v>37</v>
      </c>
      <c r="H164" s="3" t="s">
        <v>46</v>
      </c>
      <c r="I164" s="4">
        <v>36</v>
      </c>
      <c r="J164" s="23">
        <f t="shared" si="5"/>
        <v>72</v>
      </c>
    </row>
    <row r="165" spans="2:10">
      <c r="B165" s="19">
        <v>145</v>
      </c>
      <c r="C165" s="5" t="s">
        <v>283</v>
      </c>
      <c r="D165" s="6"/>
      <c r="E165" s="6"/>
      <c r="F165" s="1" t="s">
        <v>41</v>
      </c>
      <c r="G165" s="2" t="s">
        <v>37</v>
      </c>
      <c r="H165" s="3" t="s">
        <v>39</v>
      </c>
      <c r="I165" s="4">
        <v>10</v>
      </c>
      <c r="J165" s="23">
        <f t="shared" si="5"/>
        <v>20</v>
      </c>
    </row>
    <row r="166" spans="2:10">
      <c r="B166" s="19">
        <v>146</v>
      </c>
      <c r="C166" s="5" t="s">
        <v>180</v>
      </c>
      <c r="D166" s="6"/>
      <c r="E166" s="6"/>
      <c r="F166" s="1" t="s">
        <v>41</v>
      </c>
      <c r="G166" s="2" t="s">
        <v>43</v>
      </c>
      <c r="H166" s="3" t="s">
        <v>22</v>
      </c>
      <c r="I166" s="4">
        <v>7</v>
      </c>
      <c r="J166" s="23">
        <f t="shared" si="5"/>
        <v>21</v>
      </c>
    </row>
    <row r="167" spans="2:10">
      <c r="B167" s="19">
        <v>147</v>
      </c>
      <c r="C167" s="5" t="s">
        <v>181</v>
      </c>
      <c r="D167" s="6"/>
      <c r="E167" s="6"/>
      <c r="F167" s="1" t="s">
        <v>41</v>
      </c>
      <c r="G167" s="2" t="s">
        <v>43</v>
      </c>
      <c r="H167" s="3" t="s">
        <v>22</v>
      </c>
      <c r="I167" s="4">
        <v>5</v>
      </c>
      <c r="J167" s="23">
        <f t="shared" si="5"/>
        <v>15</v>
      </c>
    </row>
    <row r="168" spans="2:10">
      <c r="B168" s="19">
        <v>148</v>
      </c>
      <c r="C168" s="5" t="s">
        <v>284</v>
      </c>
      <c r="D168" s="6"/>
      <c r="E168" s="6"/>
      <c r="F168" s="1" t="s">
        <v>41</v>
      </c>
      <c r="G168" s="2" t="s">
        <v>44</v>
      </c>
      <c r="H168" s="3" t="s">
        <v>22</v>
      </c>
      <c r="I168" s="4">
        <v>15</v>
      </c>
      <c r="J168" s="23">
        <f t="shared" ref="J168:J175" si="6">+I168*G168</f>
        <v>15</v>
      </c>
    </row>
    <row r="169" spans="2:10">
      <c r="B169" s="19">
        <v>149</v>
      </c>
      <c r="C169" s="5" t="s">
        <v>285</v>
      </c>
      <c r="D169" s="6"/>
      <c r="E169" s="6"/>
      <c r="F169" s="1" t="s">
        <v>41</v>
      </c>
      <c r="G169" s="2" t="s">
        <v>37</v>
      </c>
      <c r="H169" s="3" t="s">
        <v>22</v>
      </c>
      <c r="I169" s="4">
        <v>7</v>
      </c>
      <c r="J169" s="23">
        <f t="shared" si="6"/>
        <v>14</v>
      </c>
    </row>
    <row r="170" spans="2:10">
      <c r="B170" s="19">
        <v>150</v>
      </c>
      <c r="C170" s="5" t="s">
        <v>239</v>
      </c>
      <c r="D170" s="6"/>
      <c r="E170" s="6"/>
      <c r="F170" s="1" t="s">
        <v>41</v>
      </c>
      <c r="G170" s="2" t="s">
        <v>44</v>
      </c>
      <c r="H170" s="3" t="s">
        <v>38</v>
      </c>
      <c r="I170" s="4">
        <v>5</v>
      </c>
      <c r="J170" s="23">
        <f t="shared" si="6"/>
        <v>5</v>
      </c>
    </row>
    <row r="171" spans="2:10">
      <c r="B171" s="19">
        <v>151</v>
      </c>
      <c r="C171" s="5" t="s">
        <v>245</v>
      </c>
      <c r="D171" s="6"/>
      <c r="E171" s="6"/>
      <c r="F171" s="1" t="s">
        <v>41</v>
      </c>
      <c r="G171" s="2" t="s">
        <v>37</v>
      </c>
      <c r="H171" s="3" t="s">
        <v>22</v>
      </c>
      <c r="I171" s="4">
        <v>8</v>
      </c>
      <c r="J171" s="23">
        <f t="shared" si="6"/>
        <v>16</v>
      </c>
    </row>
    <row r="172" spans="2:10">
      <c r="B172" s="19">
        <v>152</v>
      </c>
      <c r="C172" s="5" t="s">
        <v>286</v>
      </c>
      <c r="D172" s="6"/>
      <c r="E172" s="6"/>
      <c r="F172" s="1" t="s">
        <v>41</v>
      </c>
      <c r="G172" s="2" t="s">
        <v>50</v>
      </c>
      <c r="H172" s="3" t="s">
        <v>24</v>
      </c>
      <c r="I172" s="4">
        <v>13</v>
      </c>
      <c r="J172" s="23">
        <f t="shared" si="6"/>
        <v>78</v>
      </c>
    </row>
    <row r="173" spans="2:10">
      <c r="B173" s="19">
        <v>153</v>
      </c>
      <c r="C173" s="5" t="s">
        <v>287</v>
      </c>
      <c r="D173" s="6"/>
      <c r="E173" s="6"/>
      <c r="F173" s="1" t="s">
        <v>41</v>
      </c>
      <c r="G173" s="2" t="s">
        <v>37</v>
      </c>
      <c r="H173" s="3" t="s">
        <v>46</v>
      </c>
      <c r="I173" s="4">
        <v>27</v>
      </c>
      <c r="J173" s="23">
        <f t="shared" si="6"/>
        <v>54</v>
      </c>
    </row>
    <row r="174" spans="2:10">
      <c r="B174" s="19">
        <v>154</v>
      </c>
      <c r="C174" s="5" t="s">
        <v>244</v>
      </c>
      <c r="D174" s="6"/>
      <c r="E174" s="6"/>
      <c r="F174" s="1" t="s">
        <v>41</v>
      </c>
      <c r="G174" s="2" t="s">
        <v>44</v>
      </c>
      <c r="H174" s="3" t="s">
        <v>251</v>
      </c>
      <c r="I174" s="4">
        <v>30</v>
      </c>
      <c r="J174" s="23">
        <f t="shared" si="6"/>
        <v>30</v>
      </c>
    </row>
    <row r="175" spans="2:10">
      <c r="B175" s="19">
        <v>155</v>
      </c>
      <c r="C175" s="5" t="s">
        <v>247</v>
      </c>
      <c r="D175" s="6"/>
      <c r="E175" s="6"/>
      <c r="F175" s="1" t="s">
        <v>41</v>
      </c>
      <c r="G175" s="2" t="s">
        <v>23</v>
      </c>
      <c r="H175" s="3" t="s">
        <v>22</v>
      </c>
      <c r="I175" s="4">
        <v>4</v>
      </c>
      <c r="J175" s="23">
        <f t="shared" si="6"/>
        <v>80</v>
      </c>
    </row>
    <row r="176" spans="2:10">
      <c r="B176" s="19">
        <v>156</v>
      </c>
      <c r="C176" s="5" t="s">
        <v>288</v>
      </c>
      <c r="D176" s="6"/>
      <c r="E176" s="6"/>
      <c r="F176" s="1" t="s">
        <v>41</v>
      </c>
      <c r="G176" s="2" t="s">
        <v>99</v>
      </c>
      <c r="H176" s="3" t="s">
        <v>252</v>
      </c>
      <c r="I176" s="4">
        <v>7</v>
      </c>
      <c r="J176" s="23">
        <v>14</v>
      </c>
    </row>
    <row r="177" spans="2:10">
      <c r="B177" s="19">
        <v>157</v>
      </c>
      <c r="C177" s="5" t="s">
        <v>289</v>
      </c>
      <c r="D177" s="6"/>
      <c r="E177" s="6"/>
      <c r="F177" s="1" t="s">
        <v>41</v>
      </c>
      <c r="G177" s="2" t="s">
        <v>44</v>
      </c>
      <c r="H177" s="3" t="s">
        <v>22</v>
      </c>
      <c r="I177" s="4">
        <v>12</v>
      </c>
      <c r="J177" s="23">
        <f t="shared" ref="J177:J184" si="7">+I177*G177</f>
        <v>12</v>
      </c>
    </row>
    <row r="178" spans="2:10">
      <c r="B178" s="19">
        <v>158</v>
      </c>
      <c r="C178" s="5" t="s">
        <v>290</v>
      </c>
      <c r="D178" s="6"/>
      <c r="E178" s="6"/>
      <c r="F178" s="1" t="s">
        <v>41</v>
      </c>
      <c r="G178" s="2" t="s">
        <v>37</v>
      </c>
      <c r="H178" s="3" t="s">
        <v>22</v>
      </c>
      <c r="I178" s="4">
        <v>8</v>
      </c>
      <c r="J178" s="23">
        <f t="shared" si="7"/>
        <v>16</v>
      </c>
    </row>
    <row r="179" spans="2:10">
      <c r="B179" s="19">
        <v>159</v>
      </c>
      <c r="C179" s="5" t="s">
        <v>291</v>
      </c>
      <c r="D179" s="6"/>
      <c r="E179" s="6"/>
      <c r="F179" s="1" t="s">
        <v>41</v>
      </c>
      <c r="G179" s="2" t="s">
        <v>49</v>
      </c>
      <c r="H179" s="3" t="s">
        <v>22</v>
      </c>
      <c r="I179" s="4">
        <v>10</v>
      </c>
      <c r="J179" s="23">
        <f t="shared" si="7"/>
        <v>50</v>
      </c>
    </row>
    <row r="180" spans="2:10">
      <c r="B180" s="19">
        <v>160</v>
      </c>
      <c r="C180" s="5" t="s">
        <v>292</v>
      </c>
      <c r="D180" s="6"/>
      <c r="E180" s="6"/>
      <c r="F180" s="1" t="s">
        <v>41</v>
      </c>
      <c r="G180" s="2" t="s">
        <v>43</v>
      </c>
      <c r="H180" s="3" t="s">
        <v>22</v>
      </c>
      <c r="I180" s="4">
        <v>15</v>
      </c>
      <c r="J180" s="23">
        <f t="shared" si="7"/>
        <v>45</v>
      </c>
    </row>
    <row r="181" spans="2:10">
      <c r="B181" s="19">
        <v>161</v>
      </c>
      <c r="C181" s="5" t="s">
        <v>248</v>
      </c>
      <c r="D181" s="6"/>
      <c r="E181" s="6"/>
      <c r="F181" s="1" t="s">
        <v>41</v>
      </c>
      <c r="G181" s="2" t="s">
        <v>49</v>
      </c>
      <c r="H181" s="3" t="s">
        <v>22</v>
      </c>
      <c r="I181" s="4">
        <v>9</v>
      </c>
      <c r="J181" s="23">
        <f t="shared" si="7"/>
        <v>45</v>
      </c>
    </row>
    <row r="182" spans="2:10">
      <c r="B182" s="19">
        <v>162</v>
      </c>
      <c r="C182" s="5" t="s">
        <v>249</v>
      </c>
      <c r="D182" s="6"/>
      <c r="E182" s="6"/>
      <c r="F182" s="1" t="s">
        <v>41</v>
      </c>
      <c r="G182" s="2" t="s">
        <v>40</v>
      </c>
      <c r="H182" s="3" t="s">
        <v>22</v>
      </c>
      <c r="I182" s="4">
        <v>20</v>
      </c>
      <c r="J182" s="23">
        <f t="shared" si="7"/>
        <v>160</v>
      </c>
    </row>
    <row r="183" spans="2:10">
      <c r="B183" s="19">
        <v>163</v>
      </c>
      <c r="C183" s="5" t="s">
        <v>293</v>
      </c>
      <c r="D183" s="6"/>
      <c r="E183" s="6"/>
      <c r="F183" s="1" t="s">
        <v>41</v>
      </c>
      <c r="G183" s="2" t="s">
        <v>28</v>
      </c>
      <c r="H183" s="3" t="s">
        <v>22</v>
      </c>
      <c r="I183" s="4">
        <v>6</v>
      </c>
      <c r="J183" s="23">
        <f t="shared" si="7"/>
        <v>60</v>
      </c>
    </row>
    <row r="184" spans="2:10">
      <c r="B184" s="19">
        <v>164</v>
      </c>
      <c r="C184" s="5" t="s">
        <v>250</v>
      </c>
      <c r="D184" s="6"/>
      <c r="E184" s="6"/>
      <c r="F184" s="1" t="s">
        <v>41</v>
      </c>
      <c r="G184" s="2" t="s">
        <v>43</v>
      </c>
      <c r="H184" s="3" t="s">
        <v>22</v>
      </c>
      <c r="I184" s="4">
        <v>6</v>
      </c>
      <c r="J184" s="23">
        <f t="shared" si="7"/>
        <v>18</v>
      </c>
    </row>
    <row r="185" spans="2:10">
      <c r="B185" s="19"/>
      <c r="C185" s="5"/>
      <c r="D185" s="6"/>
      <c r="E185" s="6"/>
      <c r="F185" s="1"/>
      <c r="G185" s="2"/>
      <c r="H185" s="3"/>
      <c r="I185" s="4"/>
      <c r="J185" s="23"/>
    </row>
    <row r="186" spans="2:10">
      <c r="B186" s="19">
        <v>165</v>
      </c>
      <c r="C186" s="5" t="s">
        <v>183</v>
      </c>
      <c r="D186" s="6"/>
      <c r="E186" s="6"/>
      <c r="F186" s="1" t="s">
        <v>151</v>
      </c>
      <c r="G186" s="2" t="s">
        <v>60</v>
      </c>
      <c r="H186" s="3" t="s">
        <v>22</v>
      </c>
      <c r="I186" s="4">
        <v>25</v>
      </c>
      <c r="J186" s="23">
        <f t="shared" ref="J186:J198" si="8">+I186*G186</f>
        <v>375</v>
      </c>
    </row>
    <row r="187" spans="2:10">
      <c r="B187" s="19">
        <v>166</v>
      </c>
      <c r="C187" s="5" t="s">
        <v>148</v>
      </c>
      <c r="D187" s="6"/>
      <c r="E187" s="6"/>
      <c r="F187" s="1" t="s">
        <v>151</v>
      </c>
      <c r="G187" s="2" t="s">
        <v>28</v>
      </c>
      <c r="H187" s="3" t="s">
        <v>22</v>
      </c>
      <c r="I187" s="4">
        <v>15</v>
      </c>
      <c r="J187" s="23">
        <f t="shared" si="8"/>
        <v>150</v>
      </c>
    </row>
    <row r="188" spans="2:10">
      <c r="B188" s="19">
        <v>167</v>
      </c>
      <c r="C188" s="5" t="s">
        <v>153</v>
      </c>
      <c r="D188" s="6"/>
      <c r="E188" s="6"/>
      <c r="F188" s="1" t="s">
        <v>151</v>
      </c>
      <c r="G188" s="2" t="s">
        <v>43</v>
      </c>
      <c r="H188" s="3" t="s">
        <v>22</v>
      </c>
      <c r="I188" s="4">
        <v>45</v>
      </c>
      <c r="J188" s="23">
        <f t="shared" si="8"/>
        <v>135</v>
      </c>
    </row>
    <row r="189" spans="2:10">
      <c r="B189" s="19">
        <v>168</v>
      </c>
      <c r="C189" s="5" t="s">
        <v>149</v>
      </c>
      <c r="D189" s="6"/>
      <c r="E189" s="6"/>
      <c r="F189" s="1" t="s">
        <v>151</v>
      </c>
      <c r="G189" s="2" t="s">
        <v>49</v>
      </c>
      <c r="H189" s="3" t="s">
        <v>22</v>
      </c>
      <c r="I189" s="4">
        <v>35</v>
      </c>
      <c r="J189" s="23">
        <f t="shared" si="8"/>
        <v>175</v>
      </c>
    </row>
    <row r="190" spans="2:10">
      <c r="B190" s="19">
        <v>169</v>
      </c>
      <c r="C190" s="5" t="s">
        <v>150</v>
      </c>
      <c r="D190" s="6"/>
      <c r="E190" s="6"/>
      <c r="F190" s="1" t="s">
        <v>151</v>
      </c>
      <c r="G190" s="2" t="s">
        <v>35</v>
      </c>
      <c r="H190" s="3" t="s">
        <v>24</v>
      </c>
      <c r="I190" s="4">
        <v>15</v>
      </c>
      <c r="J190" s="23">
        <f t="shared" si="8"/>
        <v>600</v>
      </c>
    </row>
    <row r="191" spans="2:10">
      <c r="B191" s="19">
        <v>170</v>
      </c>
      <c r="C191" s="5" t="s">
        <v>182</v>
      </c>
      <c r="D191" s="6"/>
      <c r="E191" s="6"/>
      <c r="F191" s="1" t="s">
        <v>151</v>
      </c>
      <c r="G191" s="2" t="s">
        <v>152</v>
      </c>
      <c r="H191" s="3" t="s">
        <v>22</v>
      </c>
      <c r="I191" s="4">
        <v>42</v>
      </c>
      <c r="J191" s="23">
        <f t="shared" si="8"/>
        <v>294</v>
      </c>
    </row>
    <row r="192" spans="2:10">
      <c r="B192" s="19">
        <v>171</v>
      </c>
      <c r="C192" s="5" t="s">
        <v>294</v>
      </c>
      <c r="D192" s="6"/>
      <c r="E192" s="6"/>
      <c r="F192" s="1" t="s">
        <v>151</v>
      </c>
      <c r="G192" s="2" t="s">
        <v>49</v>
      </c>
      <c r="H192" s="3" t="s">
        <v>22</v>
      </c>
      <c r="I192" s="4">
        <v>35</v>
      </c>
      <c r="J192" s="23">
        <f t="shared" si="8"/>
        <v>175</v>
      </c>
    </row>
    <row r="193" spans="2:10">
      <c r="B193" s="19">
        <v>172</v>
      </c>
      <c r="C193" s="5" t="s">
        <v>295</v>
      </c>
      <c r="D193" s="6"/>
      <c r="E193" s="6"/>
      <c r="F193" s="1" t="s">
        <v>151</v>
      </c>
      <c r="G193" s="2" t="s">
        <v>40</v>
      </c>
      <c r="H193" s="3" t="s">
        <v>22</v>
      </c>
      <c r="I193" s="4">
        <v>30</v>
      </c>
      <c r="J193" s="23">
        <f>+I193*G193</f>
        <v>240</v>
      </c>
    </row>
    <row r="194" spans="2:10">
      <c r="B194" s="19">
        <v>173</v>
      </c>
      <c r="C194" s="5" t="s">
        <v>296</v>
      </c>
      <c r="D194" s="6"/>
      <c r="E194" s="6"/>
      <c r="F194" s="1" t="s">
        <v>151</v>
      </c>
      <c r="G194" s="2" t="s">
        <v>33</v>
      </c>
      <c r="H194" s="3" t="s">
        <v>22</v>
      </c>
      <c r="I194" s="4">
        <v>45</v>
      </c>
      <c r="J194" s="23">
        <f>+I194*G194</f>
        <v>180</v>
      </c>
    </row>
    <row r="195" spans="2:10">
      <c r="B195" s="19">
        <v>174</v>
      </c>
      <c r="C195" s="5" t="s">
        <v>297</v>
      </c>
      <c r="D195" s="6"/>
      <c r="E195" s="6"/>
      <c r="F195" s="1" t="s">
        <v>151</v>
      </c>
      <c r="G195" s="2" t="s">
        <v>299</v>
      </c>
      <c r="H195" s="3" t="s">
        <v>22</v>
      </c>
      <c r="I195" s="4">
        <v>15</v>
      </c>
      <c r="J195" s="23">
        <f>+I195*G195</f>
        <v>67.5</v>
      </c>
    </row>
    <row r="196" spans="2:10">
      <c r="B196" s="19">
        <v>175</v>
      </c>
      <c r="C196" s="5" t="s">
        <v>241</v>
      </c>
      <c r="D196" s="6"/>
      <c r="E196" s="6"/>
      <c r="F196" s="1" t="s">
        <v>151</v>
      </c>
      <c r="G196" s="2" t="s">
        <v>44</v>
      </c>
      <c r="H196" s="3" t="s">
        <v>22</v>
      </c>
      <c r="I196" s="4">
        <v>40</v>
      </c>
      <c r="J196" s="23">
        <f>+I196*G196</f>
        <v>40</v>
      </c>
    </row>
    <row r="197" spans="2:10">
      <c r="B197" s="19">
        <v>176</v>
      </c>
      <c r="C197" s="5" t="s">
        <v>298</v>
      </c>
      <c r="D197" s="6"/>
      <c r="E197" s="6"/>
      <c r="F197" s="1" t="s">
        <v>151</v>
      </c>
      <c r="G197" s="2" t="s">
        <v>37</v>
      </c>
      <c r="H197" s="3" t="s">
        <v>22</v>
      </c>
      <c r="I197" s="4">
        <v>15</v>
      </c>
      <c r="J197" s="23">
        <f>+I197*G197</f>
        <v>30</v>
      </c>
    </row>
    <row r="198" spans="2:10">
      <c r="B198" s="19">
        <v>177</v>
      </c>
      <c r="C198" s="5" t="s">
        <v>240</v>
      </c>
      <c r="D198" s="6"/>
      <c r="E198" s="6"/>
      <c r="F198" s="1" t="s">
        <v>151</v>
      </c>
      <c r="G198" s="2" t="s">
        <v>152</v>
      </c>
      <c r="H198" s="3" t="s">
        <v>22</v>
      </c>
      <c r="I198" s="4">
        <v>60</v>
      </c>
      <c r="J198" s="23">
        <f t="shared" si="8"/>
        <v>420</v>
      </c>
    </row>
    <row r="199" spans="2:10">
      <c r="B199" s="7"/>
      <c r="C199" s="5"/>
      <c r="D199" s="28"/>
      <c r="E199" s="28"/>
      <c r="F199" s="1"/>
      <c r="G199" s="2"/>
      <c r="H199" s="3"/>
      <c r="I199" s="4"/>
      <c r="J199" s="23"/>
    </row>
    <row r="200" spans="2:10">
      <c r="B200" s="29"/>
      <c r="C200" s="30"/>
      <c r="D200" s="30"/>
      <c r="E200" s="30"/>
      <c r="F200" s="30"/>
      <c r="G200" s="31"/>
      <c r="H200" s="32"/>
      <c r="I200" s="33" t="s">
        <v>51</v>
      </c>
      <c r="J200" s="34">
        <f>SUM(J14:J199)</f>
        <v>18173.599999999999</v>
      </c>
    </row>
    <row r="201" spans="2:10">
      <c r="B201" s="29"/>
      <c r="J201" s="35"/>
    </row>
    <row r="202" spans="2:10">
      <c r="B202" s="36" t="s">
        <v>52</v>
      </c>
      <c r="I202" s="27" t="s">
        <v>184</v>
      </c>
      <c r="J202" s="37">
        <f>+SUM(J32:J96)+J134+J135+J136+J142+J143+J144+J148+J152+J153+J156+J157+J158+J159+J160+J161+J163+J166+J167+SUM(J186:J198)+J168+J169+J170+J171+J173+J175+J176+J177+J178+J179+J180+J181+J182+J184</f>
        <v>9120</v>
      </c>
    </row>
    <row r="203" spans="2:10">
      <c r="B203" s="36" t="s">
        <v>53</v>
      </c>
      <c r="I203" s="27" t="s">
        <v>185</v>
      </c>
      <c r="J203" s="37">
        <f>+(J200-J202)/1.18</f>
        <v>7672.5423728813548</v>
      </c>
    </row>
    <row r="204" spans="2:10">
      <c r="B204" s="36" t="s">
        <v>54</v>
      </c>
      <c r="I204" s="27" t="s">
        <v>186</v>
      </c>
      <c r="J204" s="37">
        <f>+J203*0.18</f>
        <v>1381.0576271186437</v>
      </c>
    </row>
    <row r="205" spans="2:10">
      <c r="B205" s="36" t="s">
        <v>225</v>
      </c>
      <c r="I205" s="38" t="s">
        <v>187</v>
      </c>
      <c r="J205" s="39">
        <f>SUM(J202:J204)</f>
        <v>18173.599999999999</v>
      </c>
    </row>
    <row r="206" spans="2:10">
      <c r="B206" s="41"/>
      <c r="I206" s="49" t="s">
        <v>226</v>
      </c>
      <c r="J206" s="50">
        <f>-J71+J72+J73+J74+J79+J81+J83+J88+J89+J84+J85</f>
        <v>179</v>
      </c>
    </row>
    <row r="207" spans="2:10">
      <c r="B207" s="36" t="s">
        <v>55</v>
      </c>
      <c r="I207" s="38" t="s">
        <v>227</v>
      </c>
      <c r="J207" s="39">
        <f>+J205-J206</f>
        <v>17994.599999999999</v>
      </c>
    </row>
    <row r="209" spans="2:10">
      <c r="B209" s="15" t="s">
        <v>56</v>
      </c>
      <c r="C209" s="183" t="s">
        <v>229</v>
      </c>
      <c r="D209" s="184"/>
      <c r="E209" s="15" t="s">
        <v>57</v>
      </c>
      <c r="F209" s="17" t="s">
        <v>228</v>
      </c>
      <c r="G209" s="15" t="s">
        <v>58</v>
      </c>
      <c r="H209" s="190" t="s">
        <v>107</v>
      </c>
      <c r="I209" s="191"/>
      <c r="J209" s="192"/>
    </row>
    <row r="230" spans="9:9">
      <c r="I230" s="40"/>
    </row>
    <row r="231" spans="9:9">
      <c r="I231" s="40"/>
    </row>
  </sheetData>
  <mergeCells count="12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H209:J209"/>
    <mergeCell ref="C209:D209"/>
  </mergeCells>
  <hyperlinks>
    <hyperlink ref="H209" r:id="rId1" xr:uid="{00000000-0004-0000-07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76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B3:N48"/>
  <sheetViews>
    <sheetView showGridLines="0" topLeftCell="A5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4" ht="15.75">
      <c r="B3" s="194" t="s">
        <v>0</v>
      </c>
      <c r="C3" s="194"/>
      <c r="D3" s="11"/>
      <c r="E3" s="11"/>
    </row>
    <row r="4" spans="2:14" ht="42">
      <c r="B4" s="12" t="s">
        <v>1</v>
      </c>
      <c r="C4" s="13"/>
      <c r="D4" s="13"/>
      <c r="E4" s="13"/>
      <c r="G4" s="195" t="s">
        <v>223</v>
      </c>
      <c r="H4" s="195"/>
      <c r="I4" s="195"/>
      <c r="J4" s="195"/>
    </row>
    <row r="5" spans="2:14">
      <c r="B5" s="196" t="s">
        <v>2</v>
      </c>
      <c r="C5" s="196"/>
      <c r="D5" s="196"/>
      <c r="E5" s="14"/>
      <c r="G5" s="197" t="s">
        <v>222</v>
      </c>
      <c r="H5" s="197"/>
      <c r="I5" s="197"/>
      <c r="J5" s="197"/>
    </row>
    <row r="6" spans="2:14">
      <c r="B6" s="196" t="s">
        <v>3</v>
      </c>
      <c r="C6" s="196"/>
      <c r="D6" s="196"/>
      <c r="E6" s="14"/>
      <c r="G6" s="197"/>
      <c r="H6" s="197"/>
      <c r="I6" s="197"/>
      <c r="J6" s="197"/>
    </row>
    <row r="7" spans="2:14">
      <c r="G7" s="193"/>
      <c r="H7" s="193"/>
      <c r="I7" s="193"/>
      <c r="J7" s="193"/>
    </row>
    <row r="10" spans="2:14">
      <c r="B10" s="186" t="s">
        <v>4</v>
      </c>
      <c r="C10" s="186"/>
      <c r="D10" s="15" t="s">
        <v>5</v>
      </c>
      <c r="E10" s="183">
        <v>20600581768</v>
      </c>
      <c r="F10" s="184"/>
      <c r="G10" s="15" t="s">
        <v>6</v>
      </c>
      <c r="H10" s="16" t="s">
        <v>224</v>
      </c>
      <c r="I10" s="15" t="s">
        <v>7</v>
      </c>
      <c r="J10" s="17">
        <v>43551</v>
      </c>
    </row>
    <row r="11" spans="2:14">
      <c r="B11" s="186"/>
      <c r="C11" s="186"/>
      <c r="D11" s="15" t="s">
        <v>8</v>
      </c>
      <c r="E11" s="183" t="s">
        <v>9</v>
      </c>
      <c r="F11" s="184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4">
      <c r="B13" s="18" t="s">
        <v>14</v>
      </c>
      <c r="C13" s="187" t="s">
        <v>15</v>
      </c>
      <c r="D13" s="188"/>
      <c r="E13" s="189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4">
      <c r="B14" s="19">
        <v>1</v>
      </c>
      <c r="C14" s="5" t="s">
        <v>300</v>
      </c>
      <c r="D14" s="6"/>
      <c r="E14" s="6"/>
      <c r="F14" s="1" t="s">
        <v>137</v>
      </c>
      <c r="G14" s="2" t="s">
        <v>23</v>
      </c>
      <c r="H14" s="3" t="s">
        <v>38</v>
      </c>
      <c r="I14" s="4">
        <v>15</v>
      </c>
      <c r="J14" s="23">
        <f>+I14*G14</f>
        <v>300</v>
      </c>
    </row>
    <row r="15" spans="2:14">
      <c r="B15" s="19">
        <v>2</v>
      </c>
      <c r="C15" s="5" t="s">
        <v>230</v>
      </c>
      <c r="D15" s="6"/>
      <c r="E15" s="6"/>
      <c r="F15" s="1" t="s">
        <v>137</v>
      </c>
      <c r="G15" s="2" t="s">
        <v>301</v>
      </c>
      <c r="H15" s="3" t="s">
        <v>46</v>
      </c>
      <c r="I15" s="4">
        <v>22</v>
      </c>
      <c r="J15" s="23">
        <f>+I15*G15</f>
        <v>1034</v>
      </c>
      <c r="N15">
        <v>1004132113</v>
      </c>
    </row>
    <row r="16" spans="2:14">
      <c r="B16" s="7"/>
      <c r="C16" s="5"/>
      <c r="D16" s="28"/>
      <c r="E16" s="28"/>
      <c r="F16" s="1"/>
      <c r="G16" s="2"/>
      <c r="H16" s="3"/>
      <c r="I16" s="4"/>
      <c r="J16" s="23"/>
    </row>
    <row r="17" spans="2:12">
      <c r="B17" s="29"/>
      <c r="C17" s="30"/>
      <c r="D17" s="30"/>
      <c r="E17" s="30"/>
      <c r="F17" s="30"/>
      <c r="G17" s="31"/>
      <c r="H17" s="32"/>
      <c r="I17" s="33" t="s">
        <v>51</v>
      </c>
      <c r="J17" s="34">
        <f>SUM(J14:J16)</f>
        <v>1334</v>
      </c>
    </row>
    <row r="18" spans="2:12">
      <c r="B18" s="29"/>
      <c r="J18" s="35"/>
    </row>
    <row r="19" spans="2:12">
      <c r="B19" s="36" t="s">
        <v>52</v>
      </c>
      <c r="I19" s="27" t="s">
        <v>184</v>
      </c>
      <c r="J19" s="37">
        <v>0</v>
      </c>
    </row>
    <row r="20" spans="2:12">
      <c r="B20" s="36" t="s">
        <v>53</v>
      </c>
      <c r="I20" s="27" t="s">
        <v>185</v>
      </c>
      <c r="J20" s="37">
        <f>+(J17-J19)/1.18</f>
        <v>1130.5084745762713</v>
      </c>
    </row>
    <row r="21" spans="2:12">
      <c r="B21" s="36" t="s">
        <v>54</v>
      </c>
      <c r="I21" s="27" t="s">
        <v>186</v>
      </c>
      <c r="J21" s="37">
        <f>+J20*0.18</f>
        <v>203.49152542372883</v>
      </c>
    </row>
    <row r="22" spans="2:12">
      <c r="B22" s="36" t="s">
        <v>225</v>
      </c>
      <c r="I22" s="38" t="s">
        <v>187</v>
      </c>
      <c r="J22" s="39">
        <f>SUM(J19:J21)</f>
        <v>1334</v>
      </c>
    </row>
    <row r="23" spans="2:12">
      <c r="B23" s="41"/>
      <c r="I23" s="49" t="s">
        <v>226</v>
      </c>
      <c r="J23" s="50">
        <v>0</v>
      </c>
    </row>
    <row r="24" spans="2:12">
      <c r="B24" s="36" t="s">
        <v>55</v>
      </c>
      <c r="I24" s="38" t="s">
        <v>227</v>
      </c>
      <c r="J24" s="39">
        <f>+J22-J23</f>
        <v>1334</v>
      </c>
      <c r="L24" s="40"/>
    </row>
    <row r="26" spans="2:12">
      <c r="B26" s="15" t="s">
        <v>56</v>
      </c>
      <c r="C26" s="183" t="s">
        <v>229</v>
      </c>
      <c r="D26" s="184"/>
      <c r="E26" s="15" t="s">
        <v>57</v>
      </c>
      <c r="F26" s="17" t="s">
        <v>228</v>
      </c>
      <c r="G26" s="15" t="s">
        <v>58</v>
      </c>
      <c r="H26" s="190" t="s">
        <v>107</v>
      </c>
      <c r="I26" s="191"/>
      <c r="J26" s="192"/>
    </row>
    <row r="47" spans="9:9">
      <c r="I47" s="40"/>
    </row>
    <row r="48" spans="9:9">
      <c r="I48" s="40"/>
    </row>
  </sheetData>
  <mergeCells count="12">
    <mergeCell ref="H26:J26"/>
    <mergeCell ref="B3:C3"/>
    <mergeCell ref="G4:J4"/>
    <mergeCell ref="B5:D5"/>
    <mergeCell ref="G5:J6"/>
    <mergeCell ref="B6:D6"/>
    <mergeCell ref="G7:J7"/>
    <mergeCell ref="B10:C11"/>
    <mergeCell ref="E10:F10"/>
    <mergeCell ref="E11:F11"/>
    <mergeCell ref="C13:E13"/>
    <mergeCell ref="C26:D26"/>
  </mergeCells>
  <hyperlinks>
    <hyperlink ref="H26" r:id="rId1" xr:uid="{00000000-0004-0000-08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B3:J64"/>
  <sheetViews>
    <sheetView showGridLines="0" topLeftCell="A13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194" t="s">
        <v>0</v>
      </c>
      <c r="C3" s="194"/>
      <c r="D3" s="11"/>
      <c r="E3" s="11"/>
    </row>
    <row r="4" spans="2:10" ht="42">
      <c r="B4" s="12" t="s">
        <v>1</v>
      </c>
      <c r="C4" s="13"/>
      <c r="D4" s="13"/>
      <c r="E4" s="13"/>
      <c r="G4" s="195" t="s">
        <v>223</v>
      </c>
      <c r="H4" s="195"/>
      <c r="I4" s="195"/>
      <c r="J4" s="195"/>
    </row>
    <row r="5" spans="2:10">
      <c r="B5" s="196" t="s">
        <v>2</v>
      </c>
      <c r="C5" s="196"/>
      <c r="D5" s="196"/>
      <c r="E5" s="14"/>
      <c r="G5" s="197" t="s">
        <v>222</v>
      </c>
      <c r="H5" s="197"/>
      <c r="I5" s="197"/>
      <c r="J5" s="197"/>
    </row>
    <row r="6" spans="2:10">
      <c r="B6" s="196" t="s">
        <v>3</v>
      </c>
      <c r="C6" s="196"/>
      <c r="D6" s="196"/>
      <c r="E6" s="14"/>
      <c r="G6" s="197"/>
      <c r="H6" s="197"/>
      <c r="I6" s="197"/>
      <c r="J6" s="197"/>
    </row>
    <row r="7" spans="2:10">
      <c r="G7" s="193"/>
      <c r="H7" s="193"/>
      <c r="I7" s="193"/>
      <c r="J7" s="193"/>
    </row>
    <row r="10" spans="2:10">
      <c r="B10" s="186" t="s">
        <v>4</v>
      </c>
      <c r="C10" s="186"/>
      <c r="D10" s="15" t="s">
        <v>5</v>
      </c>
      <c r="E10" s="183">
        <v>20600581768</v>
      </c>
      <c r="F10" s="184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86"/>
      <c r="C11" s="186"/>
      <c r="D11" s="15" t="s">
        <v>8</v>
      </c>
      <c r="E11" s="183" t="s">
        <v>9</v>
      </c>
      <c r="F11" s="184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87" t="s">
        <v>15</v>
      </c>
      <c r="D13" s="188"/>
      <c r="E13" s="189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8" t="s">
        <v>188</v>
      </c>
      <c r="D14" s="6"/>
      <c r="E14" s="6"/>
      <c r="F14" s="1" t="s">
        <v>199</v>
      </c>
      <c r="G14" s="7">
        <v>10</v>
      </c>
      <c r="H14" s="7" t="s">
        <v>24</v>
      </c>
      <c r="I14" s="4">
        <v>9</v>
      </c>
      <c r="J14" s="23">
        <f t="shared" ref="J14:J31" si="0">+I14*G14</f>
        <v>90</v>
      </c>
    </row>
    <row r="15" spans="2:10">
      <c r="B15" s="19">
        <v>2</v>
      </c>
      <c r="C15" s="8" t="s">
        <v>231</v>
      </c>
      <c r="D15" s="6"/>
      <c r="E15" s="6"/>
      <c r="F15" s="1" t="s">
        <v>199</v>
      </c>
      <c r="G15" s="7">
        <v>5</v>
      </c>
      <c r="H15" s="7" t="s">
        <v>38</v>
      </c>
      <c r="I15" s="4">
        <v>8</v>
      </c>
      <c r="J15" s="23">
        <f t="shared" si="0"/>
        <v>40</v>
      </c>
    </row>
    <row r="16" spans="2:10">
      <c r="B16" s="19">
        <v>3</v>
      </c>
      <c r="C16" s="8" t="s">
        <v>189</v>
      </c>
      <c r="D16" s="6"/>
      <c r="E16" s="6"/>
      <c r="F16" s="1" t="s">
        <v>199</v>
      </c>
      <c r="G16" s="7">
        <v>5</v>
      </c>
      <c r="H16" s="7" t="s">
        <v>38</v>
      </c>
      <c r="I16" s="4">
        <v>70</v>
      </c>
      <c r="J16" s="23">
        <f t="shared" si="0"/>
        <v>350</v>
      </c>
    </row>
    <row r="17" spans="2:10">
      <c r="B17" s="19">
        <v>4</v>
      </c>
      <c r="C17" s="8" t="s">
        <v>190</v>
      </c>
      <c r="D17" s="6"/>
      <c r="E17" s="6"/>
      <c r="F17" s="1" t="s">
        <v>199</v>
      </c>
      <c r="G17" s="7">
        <v>1</v>
      </c>
      <c r="H17" s="7" t="s">
        <v>24</v>
      </c>
      <c r="I17" s="4">
        <v>25</v>
      </c>
      <c r="J17" s="23">
        <f t="shared" si="0"/>
        <v>25</v>
      </c>
    </row>
    <row r="18" spans="2:10">
      <c r="B18" s="19">
        <v>5</v>
      </c>
      <c r="C18" s="8" t="s">
        <v>191</v>
      </c>
      <c r="D18" s="6"/>
      <c r="E18" s="6"/>
      <c r="F18" s="1" t="s">
        <v>199</v>
      </c>
      <c r="G18" s="7">
        <v>2</v>
      </c>
      <c r="H18" s="7" t="s">
        <v>24</v>
      </c>
      <c r="I18" s="4">
        <v>17</v>
      </c>
      <c r="J18" s="23">
        <f t="shared" si="0"/>
        <v>34</v>
      </c>
    </row>
    <row r="19" spans="2:10">
      <c r="B19" s="19">
        <v>6</v>
      </c>
      <c r="C19" s="8" t="s">
        <v>207</v>
      </c>
      <c r="D19" s="6"/>
      <c r="E19" s="6"/>
      <c r="F19" s="1" t="s">
        <v>199</v>
      </c>
      <c r="G19" s="7">
        <v>1</v>
      </c>
      <c r="H19" s="7" t="s">
        <v>24</v>
      </c>
      <c r="I19" s="4">
        <v>108</v>
      </c>
      <c r="J19" s="23">
        <f t="shared" si="0"/>
        <v>108</v>
      </c>
    </row>
    <row r="20" spans="2:10">
      <c r="B20" s="19">
        <v>7</v>
      </c>
      <c r="C20" s="8" t="s">
        <v>192</v>
      </c>
      <c r="D20" s="6"/>
      <c r="E20" s="6"/>
      <c r="F20" s="1" t="s">
        <v>199</v>
      </c>
      <c r="G20" s="9">
        <v>20</v>
      </c>
      <c r="H20" s="7" t="s">
        <v>24</v>
      </c>
      <c r="I20" s="4">
        <v>4</v>
      </c>
      <c r="J20" s="23">
        <f t="shared" si="0"/>
        <v>80</v>
      </c>
    </row>
    <row r="21" spans="2:10">
      <c r="B21" s="19">
        <v>8</v>
      </c>
      <c r="C21" s="198" t="s">
        <v>193</v>
      </c>
      <c r="D21" s="199"/>
      <c r="E21" s="200"/>
      <c r="F21" s="1" t="s">
        <v>199</v>
      </c>
      <c r="G21" s="7">
        <v>2</v>
      </c>
      <c r="H21" s="7" t="s">
        <v>208</v>
      </c>
      <c r="I21" s="4">
        <v>18</v>
      </c>
      <c r="J21" s="23">
        <f t="shared" si="0"/>
        <v>36</v>
      </c>
    </row>
    <row r="22" spans="2:10">
      <c r="B22" s="19">
        <v>9</v>
      </c>
      <c r="C22" s="198" t="s">
        <v>194</v>
      </c>
      <c r="D22" s="199"/>
      <c r="E22" s="200"/>
      <c r="F22" s="1" t="s">
        <v>199</v>
      </c>
      <c r="G22" s="7">
        <v>3</v>
      </c>
      <c r="H22" s="7" t="s">
        <v>208</v>
      </c>
      <c r="I22" s="4">
        <v>18</v>
      </c>
      <c r="J22" s="23">
        <f t="shared" si="0"/>
        <v>54</v>
      </c>
    </row>
    <row r="23" spans="2:10">
      <c r="B23" s="19">
        <v>10</v>
      </c>
      <c r="C23" s="198" t="s">
        <v>195</v>
      </c>
      <c r="D23" s="199"/>
      <c r="E23" s="200"/>
      <c r="F23" s="1" t="s">
        <v>199</v>
      </c>
      <c r="G23" s="7">
        <v>12</v>
      </c>
      <c r="H23" s="7" t="s">
        <v>24</v>
      </c>
      <c r="I23" s="4">
        <v>15</v>
      </c>
      <c r="J23" s="23">
        <f t="shared" si="0"/>
        <v>180</v>
      </c>
    </row>
    <row r="24" spans="2:10">
      <c r="B24" s="19">
        <v>11</v>
      </c>
      <c r="C24" s="8" t="s">
        <v>196</v>
      </c>
      <c r="D24" s="6"/>
      <c r="E24" s="6"/>
      <c r="F24" s="1" t="s">
        <v>199</v>
      </c>
      <c r="G24" s="7">
        <v>10</v>
      </c>
      <c r="H24" s="7" t="s">
        <v>200</v>
      </c>
      <c r="I24" s="4">
        <v>18</v>
      </c>
      <c r="J24" s="23">
        <f t="shared" si="0"/>
        <v>180</v>
      </c>
    </row>
    <row r="25" spans="2:10">
      <c r="B25" s="19">
        <v>12</v>
      </c>
      <c r="C25" s="198" t="s">
        <v>197</v>
      </c>
      <c r="D25" s="199"/>
      <c r="E25" s="200"/>
      <c r="F25" s="1" t="s">
        <v>199</v>
      </c>
      <c r="G25" s="10">
        <v>6</v>
      </c>
      <c r="H25" s="7" t="s">
        <v>24</v>
      </c>
      <c r="I25" s="4">
        <v>17</v>
      </c>
      <c r="J25" s="23">
        <f t="shared" si="0"/>
        <v>102</v>
      </c>
    </row>
    <row r="26" spans="2:10">
      <c r="B26" s="19">
        <v>13</v>
      </c>
      <c r="C26" s="8" t="s">
        <v>198</v>
      </c>
      <c r="D26" s="6"/>
      <c r="E26" s="6"/>
      <c r="F26" s="1" t="s">
        <v>199</v>
      </c>
      <c r="G26" s="7">
        <v>6</v>
      </c>
      <c r="H26" s="7" t="s">
        <v>24</v>
      </c>
      <c r="I26" s="4">
        <v>9</v>
      </c>
      <c r="J26" s="23">
        <f t="shared" si="0"/>
        <v>54</v>
      </c>
    </row>
    <row r="27" spans="2:10">
      <c r="B27" s="19">
        <v>14</v>
      </c>
      <c r="C27" s="198" t="s">
        <v>217</v>
      </c>
      <c r="D27" s="199"/>
      <c r="E27" s="200"/>
      <c r="F27" s="1" t="s">
        <v>199</v>
      </c>
      <c r="G27" s="9">
        <v>2</v>
      </c>
      <c r="H27" s="7" t="s">
        <v>46</v>
      </c>
      <c r="I27" s="4">
        <v>48</v>
      </c>
      <c r="J27" s="23">
        <f t="shared" si="0"/>
        <v>96</v>
      </c>
    </row>
    <row r="28" spans="2:10">
      <c r="B28" s="19">
        <v>15</v>
      </c>
      <c r="C28" s="198" t="s">
        <v>215</v>
      </c>
      <c r="D28" s="199"/>
      <c r="E28" s="200"/>
      <c r="F28" s="1" t="s">
        <v>199</v>
      </c>
      <c r="G28" s="9">
        <v>7</v>
      </c>
      <c r="H28" s="7" t="s">
        <v>216</v>
      </c>
      <c r="I28" s="4">
        <v>54</v>
      </c>
      <c r="J28" s="23">
        <f t="shared" si="0"/>
        <v>378</v>
      </c>
    </row>
    <row r="29" spans="2:10">
      <c r="B29" s="19">
        <v>16</v>
      </c>
      <c r="C29" s="198" t="s">
        <v>218</v>
      </c>
      <c r="D29" s="199"/>
      <c r="E29" s="200"/>
      <c r="F29" s="1" t="s">
        <v>199</v>
      </c>
      <c r="G29" s="9">
        <v>4</v>
      </c>
      <c r="H29" s="7" t="s">
        <v>38</v>
      </c>
      <c r="I29" s="4">
        <v>50</v>
      </c>
      <c r="J29" s="23">
        <f t="shared" si="0"/>
        <v>200</v>
      </c>
    </row>
    <row r="30" spans="2:10">
      <c r="B30" s="19">
        <v>17</v>
      </c>
      <c r="C30" s="198" t="s">
        <v>201</v>
      </c>
      <c r="D30" s="199"/>
      <c r="E30" s="200"/>
      <c r="F30" s="1" t="s">
        <v>199</v>
      </c>
      <c r="G30" s="9">
        <v>2</v>
      </c>
      <c r="H30" s="7" t="s">
        <v>24</v>
      </c>
      <c r="I30" s="4">
        <v>16</v>
      </c>
      <c r="J30" s="23">
        <f t="shared" si="0"/>
        <v>32</v>
      </c>
    </row>
    <row r="31" spans="2:10">
      <c r="B31" s="19">
        <v>18</v>
      </c>
      <c r="C31" s="198" t="s">
        <v>204</v>
      </c>
      <c r="D31" s="199"/>
      <c r="E31" s="200"/>
      <c r="F31" s="1" t="s">
        <v>199</v>
      </c>
      <c r="G31" s="9">
        <v>3</v>
      </c>
      <c r="H31" s="7" t="s">
        <v>38</v>
      </c>
      <c r="I31" s="4">
        <v>18</v>
      </c>
      <c r="J31" s="23">
        <f t="shared" si="0"/>
        <v>54</v>
      </c>
    </row>
    <row r="32" spans="2:10">
      <c r="B32" s="7"/>
      <c r="C32" s="5"/>
      <c r="D32" s="28"/>
      <c r="E32" s="28"/>
      <c r="F32" s="1"/>
      <c r="G32" s="2"/>
      <c r="H32" s="3"/>
      <c r="I32" s="4"/>
      <c r="J32" s="23"/>
    </row>
    <row r="33" spans="2:10">
      <c r="B33" s="29"/>
      <c r="C33" s="30"/>
      <c r="D33" s="30"/>
      <c r="E33" s="30"/>
      <c r="F33" s="30"/>
      <c r="G33" s="31"/>
      <c r="H33" s="32"/>
      <c r="I33" s="33" t="s">
        <v>51</v>
      </c>
      <c r="J33" s="34">
        <f>SUM(J14:J32)</f>
        <v>2093</v>
      </c>
    </row>
    <row r="34" spans="2:10">
      <c r="B34" s="29"/>
      <c r="J34" s="35"/>
    </row>
    <row r="35" spans="2:10">
      <c r="B35" s="36" t="s">
        <v>52</v>
      </c>
      <c r="I35" s="27" t="s">
        <v>184</v>
      </c>
      <c r="J35" s="37">
        <v>0</v>
      </c>
    </row>
    <row r="36" spans="2:10">
      <c r="B36" s="36" t="s">
        <v>53</v>
      </c>
      <c r="I36" s="27" t="s">
        <v>185</v>
      </c>
      <c r="J36" s="37">
        <f>+J33/1.18</f>
        <v>1773.7288135593221</v>
      </c>
    </row>
    <row r="37" spans="2:10">
      <c r="B37" s="36" t="s">
        <v>54</v>
      </c>
      <c r="I37" s="27" t="s">
        <v>186</v>
      </c>
      <c r="J37" s="37">
        <f>+J36*0.18</f>
        <v>319.27118644067798</v>
      </c>
    </row>
    <row r="38" spans="2:10">
      <c r="B38" s="36" t="s">
        <v>225</v>
      </c>
      <c r="I38" s="38" t="s">
        <v>187</v>
      </c>
      <c r="J38" s="39">
        <f>SUM(J35:J37)</f>
        <v>2093</v>
      </c>
    </row>
    <row r="39" spans="2:10">
      <c r="B39" s="41"/>
      <c r="I39" s="49" t="s">
        <v>226</v>
      </c>
      <c r="J39" s="50">
        <v>0</v>
      </c>
    </row>
    <row r="40" spans="2:10">
      <c r="B40" s="36" t="s">
        <v>55</v>
      </c>
      <c r="I40" s="38" t="s">
        <v>227</v>
      </c>
      <c r="J40" s="39">
        <f>+J38-J39</f>
        <v>2093</v>
      </c>
    </row>
    <row r="42" spans="2:10">
      <c r="B42" s="15" t="s">
        <v>56</v>
      </c>
      <c r="C42" s="183" t="s">
        <v>229</v>
      </c>
      <c r="D42" s="184"/>
      <c r="E42" s="15" t="s">
        <v>57</v>
      </c>
      <c r="F42" s="17" t="s">
        <v>228</v>
      </c>
      <c r="G42" s="15" t="s">
        <v>58</v>
      </c>
      <c r="H42" s="190" t="s">
        <v>107</v>
      </c>
      <c r="I42" s="191"/>
      <c r="J42" s="192"/>
    </row>
    <row r="63" spans="9:9">
      <c r="I63" s="40"/>
    </row>
    <row r="64" spans="9:9">
      <c r="I64" s="40"/>
    </row>
  </sheetData>
  <mergeCells count="21">
    <mergeCell ref="G7:J7"/>
    <mergeCell ref="B3:C3"/>
    <mergeCell ref="G4:J4"/>
    <mergeCell ref="B5:D5"/>
    <mergeCell ref="G5:J6"/>
    <mergeCell ref="B6:D6"/>
    <mergeCell ref="H42:J42"/>
    <mergeCell ref="C21:E21"/>
    <mergeCell ref="C22:E22"/>
    <mergeCell ref="C23:E23"/>
    <mergeCell ref="C25:E25"/>
    <mergeCell ref="B10:C11"/>
    <mergeCell ref="E10:F10"/>
    <mergeCell ref="E11:F11"/>
    <mergeCell ref="C13:E13"/>
    <mergeCell ref="C42:D42"/>
    <mergeCell ref="C27:E27"/>
    <mergeCell ref="C28:E28"/>
    <mergeCell ref="C29:E29"/>
    <mergeCell ref="C30:E30"/>
    <mergeCell ref="C31:E31"/>
  </mergeCells>
  <hyperlinks>
    <hyperlink ref="H42" r:id="rId1" xr:uid="{00000000-0004-0000-09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pageSetUpPr fitToPage="1"/>
  </sheetPr>
  <dimension ref="B3:J57"/>
  <sheetViews>
    <sheetView showGridLines="0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25.140625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194" t="s">
        <v>0</v>
      </c>
      <c r="C3" s="194"/>
      <c r="D3" s="11"/>
      <c r="E3" s="11"/>
    </row>
    <row r="4" spans="2:10" ht="42">
      <c r="B4" s="12" t="s">
        <v>1</v>
      </c>
      <c r="C4" s="13"/>
      <c r="D4" s="13"/>
      <c r="E4" s="13"/>
      <c r="G4" s="195" t="s">
        <v>223</v>
      </c>
      <c r="H4" s="195"/>
      <c r="I4" s="195"/>
      <c r="J4" s="195"/>
    </row>
    <row r="5" spans="2:10">
      <c r="B5" s="196" t="s">
        <v>2</v>
      </c>
      <c r="C5" s="196"/>
      <c r="D5" s="196"/>
      <c r="E5" s="14"/>
      <c r="G5" s="197" t="s">
        <v>222</v>
      </c>
      <c r="H5" s="197"/>
      <c r="I5" s="197"/>
      <c r="J5" s="197"/>
    </row>
    <row r="6" spans="2:10">
      <c r="B6" s="196" t="s">
        <v>3</v>
      </c>
      <c r="C6" s="196"/>
      <c r="D6" s="196"/>
      <c r="E6" s="14"/>
      <c r="G6" s="197"/>
      <c r="H6" s="197"/>
      <c r="I6" s="197"/>
      <c r="J6" s="197"/>
    </row>
    <row r="7" spans="2:10">
      <c r="G7" s="193"/>
      <c r="H7" s="193"/>
      <c r="I7" s="193"/>
      <c r="J7" s="193"/>
    </row>
    <row r="10" spans="2:10">
      <c r="B10" s="186" t="s">
        <v>4</v>
      </c>
      <c r="C10" s="186"/>
      <c r="D10" s="15" t="s">
        <v>5</v>
      </c>
      <c r="E10" s="183">
        <v>20600581768</v>
      </c>
      <c r="F10" s="184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86"/>
      <c r="C11" s="186"/>
      <c r="D11" s="15" t="s">
        <v>8</v>
      </c>
      <c r="E11" s="183" t="s">
        <v>9</v>
      </c>
      <c r="F11" s="184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87" t="s">
        <v>15</v>
      </c>
      <c r="D13" s="188"/>
      <c r="E13" s="189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198" t="s">
        <v>232</v>
      </c>
      <c r="D14" s="199"/>
      <c r="E14" s="200"/>
      <c r="F14" s="1" t="s">
        <v>206</v>
      </c>
      <c r="G14" s="9">
        <v>4</v>
      </c>
      <c r="H14" s="7" t="s">
        <v>24</v>
      </c>
      <c r="I14" s="4">
        <v>8</v>
      </c>
      <c r="J14" s="23">
        <f t="shared" ref="J14:J24" si="0">+I14*G14</f>
        <v>32</v>
      </c>
    </row>
    <row r="15" spans="2:10">
      <c r="B15" s="19">
        <v>2</v>
      </c>
      <c r="C15" s="198" t="s">
        <v>209</v>
      </c>
      <c r="D15" s="199"/>
      <c r="E15" s="200"/>
      <c r="F15" s="1" t="s">
        <v>206</v>
      </c>
      <c r="G15" s="9">
        <v>2</v>
      </c>
      <c r="H15" s="7" t="s">
        <v>38</v>
      </c>
      <c r="I15" s="4">
        <v>22</v>
      </c>
      <c r="J15" s="23">
        <f t="shared" si="0"/>
        <v>44</v>
      </c>
    </row>
    <row r="16" spans="2:10">
      <c r="B16" s="19">
        <v>3</v>
      </c>
      <c r="C16" s="201" t="s">
        <v>210</v>
      </c>
      <c r="D16" s="202"/>
      <c r="E16" s="203"/>
      <c r="F16" s="1" t="s">
        <v>206</v>
      </c>
      <c r="G16" s="9">
        <v>2</v>
      </c>
      <c r="H16" s="7" t="s">
        <v>38</v>
      </c>
      <c r="I16" s="4">
        <v>30</v>
      </c>
      <c r="J16" s="23">
        <f t="shared" si="0"/>
        <v>60</v>
      </c>
    </row>
    <row r="17" spans="2:10">
      <c r="B17" s="19">
        <v>4</v>
      </c>
      <c r="C17" s="201" t="s">
        <v>212</v>
      </c>
      <c r="D17" s="202"/>
      <c r="E17" s="203"/>
      <c r="F17" s="1" t="s">
        <v>206</v>
      </c>
      <c r="G17" s="9">
        <v>2</v>
      </c>
      <c r="H17" s="7" t="s">
        <v>24</v>
      </c>
      <c r="I17" s="4">
        <v>30</v>
      </c>
      <c r="J17" s="23">
        <f t="shared" si="0"/>
        <v>60</v>
      </c>
    </row>
    <row r="18" spans="2:10">
      <c r="B18" s="19">
        <v>5</v>
      </c>
      <c r="C18" s="198" t="s">
        <v>211</v>
      </c>
      <c r="D18" s="199"/>
      <c r="E18" s="200"/>
      <c r="F18" s="1" t="s">
        <v>206</v>
      </c>
      <c r="G18" s="9">
        <v>2</v>
      </c>
      <c r="H18" s="7" t="s">
        <v>24</v>
      </c>
      <c r="I18" s="4">
        <v>35</v>
      </c>
      <c r="J18" s="23">
        <f t="shared" si="0"/>
        <v>70</v>
      </c>
    </row>
    <row r="19" spans="2:10">
      <c r="B19" s="19">
        <v>6</v>
      </c>
      <c r="C19" s="198" t="s">
        <v>202</v>
      </c>
      <c r="D19" s="199"/>
      <c r="E19" s="200"/>
      <c r="F19" s="1" t="s">
        <v>206</v>
      </c>
      <c r="G19" s="9">
        <v>2</v>
      </c>
      <c r="H19" s="7" t="s">
        <v>24</v>
      </c>
      <c r="I19" s="4">
        <v>20</v>
      </c>
      <c r="J19" s="23">
        <f t="shared" si="0"/>
        <v>40</v>
      </c>
    </row>
    <row r="20" spans="2:10">
      <c r="B20" s="19">
        <v>7</v>
      </c>
      <c r="C20" s="198" t="s">
        <v>203</v>
      </c>
      <c r="D20" s="199"/>
      <c r="E20" s="200"/>
      <c r="F20" s="1" t="s">
        <v>206</v>
      </c>
      <c r="G20" s="9">
        <v>2</v>
      </c>
      <c r="H20" s="7" t="s">
        <v>24</v>
      </c>
      <c r="I20" s="4">
        <v>35</v>
      </c>
      <c r="J20" s="23">
        <f t="shared" si="0"/>
        <v>70</v>
      </c>
    </row>
    <row r="21" spans="2:10">
      <c r="B21" s="19">
        <v>8</v>
      </c>
      <c r="C21" s="198" t="s">
        <v>233</v>
      </c>
      <c r="D21" s="199"/>
      <c r="E21" s="200"/>
      <c r="F21" s="1" t="s">
        <v>206</v>
      </c>
      <c r="G21" s="7">
        <v>10</v>
      </c>
      <c r="H21" s="7" t="s">
        <v>24</v>
      </c>
      <c r="I21" s="4">
        <v>15</v>
      </c>
      <c r="J21" s="23">
        <f t="shared" si="0"/>
        <v>150</v>
      </c>
    </row>
    <row r="22" spans="2:10">
      <c r="B22" s="19">
        <v>9</v>
      </c>
      <c r="C22" s="198" t="s">
        <v>213</v>
      </c>
      <c r="D22" s="199"/>
      <c r="E22" s="200"/>
      <c r="F22" s="1" t="s">
        <v>206</v>
      </c>
      <c r="G22" s="7">
        <v>2</v>
      </c>
      <c r="H22" s="7" t="s">
        <v>38</v>
      </c>
      <c r="I22" s="4">
        <v>7.5</v>
      </c>
      <c r="J22" s="23">
        <f t="shared" si="0"/>
        <v>15</v>
      </c>
    </row>
    <row r="23" spans="2:10">
      <c r="B23" s="19">
        <v>10</v>
      </c>
      <c r="C23" s="198" t="s">
        <v>205</v>
      </c>
      <c r="D23" s="199"/>
      <c r="E23" s="200"/>
      <c r="F23" s="1" t="s">
        <v>206</v>
      </c>
      <c r="G23" s="7">
        <v>5</v>
      </c>
      <c r="H23" s="7" t="s">
        <v>38</v>
      </c>
      <c r="I23" s="4">
        <v>1.5</v>
      </c>
      <c r="J23" s="23">
        <f t="shared" si="0"/>
        <v>7.5</v>
      </c>
    </row>
    <row r="24" spans="2:10">
      <c r="B24" s="19">
        <v>11</v>
      </c>
      <c r="C24" s="198" t="s">
        <v>214</v>
      </c>
      <c r="D24" s="199"/>
      <c r="E24" s="200"/>
      <c r="F24" s="1" t="s">
        <v>206</v>
      </c>
      <c r="G24" s="7">
        <v>4</v>
      </c>
      <c r="H24" s="7" t="s">
        <v>38</v>
      </c>
      <c r="I24" s="4">
        <v>5</v>
      </c>
      <c r="J24" s="23">
        <f t="shared" si="0"/>
        <v>20</v>
      </c>
    </row>
    <row r="25" spans="2:10">
      <c r="B25" s="7"/>
      <c r="C25" s="5"/>
      <c r="D25" s="28"/>
      <c r="E25" s="28"/>
      <c r="F25" s="1"/>
      <c r="G25" s="2"/>
      <c r="H25" s="3"/>
      <c r="I25" s="4"/>
      <c r="J25" s="23"/>
    </row>
    <row r="26" spans="2:10">
      <c r="B26" s="29"/>
      <c r="C26" s="30"/>
      <c r="D26" s="30"/>
      <c r="E26" s="30"/>
      <c r="F26" s="30"/>
      <c r="G26" s="31"/>
      <c r="H26" s="32"/>
      <c r="I26" s="33" t="s">
        <v>51</v>
      </c>
      <c r="J26" s="34">
        <f>SUM(J14:J25)</f>
        <v>568.5</v>
      </c>
    </row>
    <row r="27" spans="2:10">
      <c r="B27" s="29"/>
      <c r="J27" s="35"/>
    </row>
    <row r="28" spans="2:10">
      <c r="B28" s="36" t="s">
        <v>52</v>
      </c>
      <c r="I28" s="27" t="s">
        <v>184</v>
      </c>
      <c r="J28" s="37">
        <v>0</v>
      </c>
    </row>
    <row r="29" spans="2:10">
      <c r="B29" s="36" t="s">
        <v>53</v>
      </c>
      <c r="I29" s="27" t="s">
        <v>185</v>
      </c>
      <c r="J29" s="37">
        <f>+J26/1.18</f>
        <v>481.77966101694921</v>
      </c>
    </row>
    <row r="30" spans="2:10">
      <c r="B30" s="36" t="s">
        <v>54</v>
      </c>
      <c r="I30" s="27" t="s">
        <v>186</v>
      </c>
      <c r="J30" s="37">
        <f>+J29*0.18</f>
        <v>86.720338983050851</v>
      </c>
    </row>
    <row r="31" spans="2:10">
      <c r="B31" s="36" t="s">
        <v>225</v>
      </c>
      <c r="I31" s="38" t="s">
        <v>187</v>
      </c>
      <c r="J31" s="39">
        <f>SUM(J28:J30)</f>
        <v>568.5</v>
      </c>
    </row>
    <row r="32" spans="2:10">
      <c r="B32" s="41"/>
      <c r="I32" s="49" t="s">
        <v>226</v>
      </c>
      <c r="J32" s="50">
        <v>0</v>
      </c>
    </row>
    <row r="33" spans="2:10">
      <c r="B33" s="36" t="s">
        <v>55</v>
      </c>
      <c r="I33" s="38" t="s">
        <v>227</v>
      </c>
      <c r="J33" s="39">
        <f>+J31-J32</f>
        <v>568.5</v>
      </c>
    </row>
    <row r="35" spans="2:10">
      <c r="B35" s="15" t="s">
        <v>56</v>
      </c>
      <c r="C35" s="183" t="s">
        <v>229</v>
      </c>
      <c r="D35" s="184"/>
      <c r="E35" s="15" t="s">
        <v>57</v>
      </c>
      <c r="F35" s="17" t="s">
        <v>228</v>
      </c>
      <c r="G35" s="15" t="s">
        <v>58</v>
      </c>
      <c r="H35" s="190" t="s">
        <v>107</v>
      </c>
      <c r="I35" s="191"/>
      <c r="J35" s="192"/>
    </row>
    <row r="56" spans="9:9">
      <c r="I56" s="40"/>
    </row>
    <row r="57" spans="9:9">
      <c r="I57" s="40"/>
    </row>
  </sheetData>
  <mergeCells count="23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C21:E21"/>
    <mergeCell ref="C35:D35"/>
    <mergeCell ref="H35:J35"/>
    <mergeCell ref="C14:E14"/>
    <mergeCell ref="C15:E15"/>
    <mergeCell ref="C16:E16"/>
    <mergeCell ref="C18:E18"/>
    <mergeCell ref="C19:E19"/>
    <mergeCell ref="C20:E20"/>
    <mergeCell ref="C17:E17"/>
    <mergeCell ref="C23:E23"/>
    <mergeCell ref="C24:E24"/>
    <mergeCell ref="C22:E22"/>
  </mergeCells>
  <hyperlinks>
    <hyperlink ref="H35" r:id="rId1" xr:uid="{00000000-0004-0000-0A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6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viveres OC 123 230819</vt:lpstr>
      <vt:lpstr>viveres OC 194</vt:lpstr>
      <vt:lpstr>oc proy viveres</vt:lpstr>
      <vt:lpstr>oc proy viveres agua</vt:lpstr>
      <vt:lpstr>oc proy viveres limpieza</vt:lpstr>
      <vt:lpstr>oc proy viveres menajeria</vt:lpstr>
      <vt:lpstr>'oc proy viveres'!Títulos_a_imprimir</vt:lpstr>
      <vt:lpstr>'oc proy viveres agua'!Títulos_a_imprimir</vt:lpstr>
      <vt:lpstr>'oc proy viveres limpieza'!Títulos_a_imprimir</vt:lpstr>
      <vt:lpstr>'oc proy viveres menajeria'!Títulos_a_imprimir</vt:lpstr>
      <vt:lpstr>'viveres OC 123 230819'!Títulos_a_imprimir</vt:lpstr>
      <vt:lpstr>'viveres OC 194'!Títulos_a_imprimir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Polo Campos</dc:creator>
  <cp:lastModifiedBy>Roger Angel</cp:lastModifiedBy>
  <cp:lastPrinted>2020-01-27T15:47:38Z</cp:lastPrinted>
  <dcterms:created xsi:type="dcterms:W3CDTF">2018-10-22T14:50:51Z</dcterms:created>
  <dcterms:modified xsi:type="dcterms:W3CDTF">2020-08-28T05:03:09Z</dcterms:modified>
</cp:coreProperties>
</file>